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"/>
    </mc:Choice>
  </mc:AlternateContent>
  <bookViews>
    <workbookView xWindow="0" yWindow="0" windowWidth="11520" windowHeight="6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9" i="1" l="1"/>
  <c r="P19" i="1"/>
  <c r="O19" i="1"/>
  <c r="N19" i="1"/>
  <c r="M19" i="1"/>
  <c r="L19" i="1"/>
  <c r="K19" i="1"/>
  <c r="J19" i="1"/>
  <c r="I19" i="1"/>
  <c r="H19" i="1"/>
  <c r="G19" i="1"/>
  <c r="O15" i="1" l="1"/>
  <c r="N15" i="1"/>
  <c r="M15" i="1"/>
  <c r="L15" i="1"/>
  <c r="K15" i="1"/>
  <c r="J15" i="1"/>
  <c r="I15" i="1"/>
  <c r="F15" i="1"/>
  <c r="P20" i="1"/>
  <c r="O20" i="1"/>
  <c r="N20" i="1"/>
  <c r="M20" i="1"/>
  <c r="L20" i="1"/>
  <c r="K20" i="1"/>
  <c r="J20" i="1"/>
  <c r="I20" i="1"/>
  <c r="H20" i="1"/>
  <c r="G20" i="1"/>
  <c r="F20" i="1"/>
  <c r="F5" i="1"/>
  <c r="P17" i="1" l="1"/>
  <c r="Q11" i="1" l="1"/>
  <c r="P16" i="1" l="1"/>
  <c r="P10" i="1"/>
  <c r="P7" i="1"/>
  <c r="P5" i="1"/>
  <c r="O16" i="1"/>
  <c r="O12" i="1"/>
  <c r="O10" i="1"/>
  <c r="O9" i="1"/>
  <c r="O7" i="1" l="1"/>
  <c r="O5" i="1"/>
  <c r="N16" i="1"/>
  <c r="N12" i="1"/>
  <c r="N10" i="1"/>
  <c r="N9" i="1"/>
  <c r="N8" i="1"/>
  <c r="N7" i="1"/>
  <c r="N5" i="1"/>
  <c r="M16" i="1"/>
  <c r="M13" i="1"/>
  <c r="M12" i="1"/>
  <c r="M10" i="1"/>
  <c r="M9" i="1"/>
  <c r="M8" i="1"/>
  <c r="M7" i="1"/>
  <c r="M6" i="1"/>
  <c r="M5" i="1"/>
  <c r="L16" i="1"/>
  <c r="L13" i="1"/>
  <c r="L12" i="1"/>
  <c r="L10" i="1"/>
  <c r="L9" i="1"/>
  <c r="L8" i="1"/>
  <c r="L7" i="1"/>
  <c r="L6" i="1"/>
  <c r="L5" i="1"/>
  <c r="K16" i="1"/>
  <c r="K14" i="1"/>
  <c r="K13" i="1"/>
  <c r="K12" i="1"/>
  <c r="K10" i="1"/>
  <c r="K9" i="1"/>
  <c r="K8" i="1"/>
  <c r="K7" i="1"/>
  <c r="K6" i="1"/>
  <c r="K5" i="1"/>
  <c r="J16" i="1"/>
  <c r="J14" i="1"/>
  <c r="J13" i="1"/>
  <c r="J12" i="1"/>
  <c r="J10" i="1"/>
  <c r="J9" i="1"/>
  <c r="J8" i="1"/>
  <c r="J7" i="1"/>
  <c r="J6" i="1"/>
  <c r="J5" i="1"/>
  <c r="I16" i="1"/>
  <c r="I14" i="1"/>
  <c r="I13" i="1"/>
  <c r="I12" i="1"/>
  <c r="I10" i="1"/>
  <c r="I8" i="1"/>
  <c r="I7" i="1"/>
  <c r="I6" i="1"/>
  <c r="I5" i="1"/>
  <c r="H14" i="1"/>
  <c r="H13" i="1"/>
  <c r="H12" i="1"/>
  <c r="H10" i="1"/>
  <c r="H8" i="1"/>
  <c r="H7" i="1"/>
  <c r="H6" i="1"/>
  <c r="H5" i="1"/>
  <c r="G14" i="1"/>
  <c r="G13" i="1"/>
  <c r="G12" i="1"/>
  <c r="G10" i="1"/>
  <c r="G8" i="1"/>
  <c r="G7" i="1"/>
  <c r="G6" i="1"/>
  <c r="G5" i="1"/>
  <c r="H15" i="1"/>
  <c r="G15" i="1"/>
  <c r="F14" i="1"/>
  <c r="F13" i="1"/>
  <c r="F7" i="1"/>
  <c r="F6" i="1"/>
</calcChain>
</file>

<file path=xl/sharedStrings.xml><?xml version="1.0" encoding="utf-8"?>
<sst xmlns="http://schemas.openxmlformats.org/spreadsheetml/2006/main" count="67" uniqueCount="45">
  <si>
    <t>Water Volume (L)</t>
  </si>
  <si>
    <t>Nutirent Strength (%)</t>
  </si>
  <si>
    <t>Week #</t>
  </si>
  <si>
    <t>Growth Stage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</si>
  <si>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</si>
  <si>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</si>
  <si>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</si>
  <si>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</si>
  <si>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</si>
  <si>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</si>
  <si>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</si>
  <si>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Ripening</t>
  </si>
  <si>
    <t>Flush</t>
  </si>
  <si>
    <t>FloraMicro</t>
  </si>
  <si>
    <t>FloraGro</t>
  </si>
  <si>
    <t>FloraBloom</t>
  </si>
  <si>
    <t>Base</t>
  </si>
  <si>
    <t>RapidStart</t>
  </si>
  <si>
    <t>Liquid Koolbloom</t>
  </si>
  <si>
    <t>Floralicious Plus</t>
  </si>
  <si>
    <t>FloraKleen</t>
  </si>
  <si>
    <t>Armor Si</t>
  </si>
  <si>
    <t>Order to add to water / res</t>
  </si>
  <si>
    <t>Diamond Nectar</t>
  </si>
  <si>
    <t>FloraBlend</t>
  </si>
  <si>
    <t>CALiMAGic</t>
  </si>
  <si>
    <t>FloraNectar</t>
  </si>
  <si>
    <t>Dry Koolbloom</t>
  </si>
  <si>
    <t>ml</t>
  </si>
  <si>
    <t>Don't use with nutes</t>
  </si>
  <si>
    <t>Roots</t>
  </si>
  <si>
    <t>Weight</t>
  </si>
  <si>
    <t>Aroma</t>
  </si>
  <si>
    <t>Defence</t>
  </si>
  <si>
    <t>Vigor</t>
  </si>
  <si>
    <t>Flavor</t>
  </si>
  <si>
    <t>Product</t>
  </si>
  <si>
    <t>g</t>
  </si>
  <si>
    <t>Terpinator</t>
  </si>
  <si>
    <t>Great White</t>
  </si>
  <si>
    <t>Coco Coir Feed Calculator for full General Hydroponics Expert Flora Series + Terpinator &amp; Great White</t>
  </si>
  <si>
    <t>Terpenes</t>
  </si>
  <si>
    <t>Beneficial Organisms</t>
  </si>
  <si>
    <t>Enter water volume</t>
  </si>
  <si>
    <t>Enter strength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</si>
</sst>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800000"/>
      <name val="Calibri"/>
      <family val="2"/>
      <scheme val="minor"/>
    </font>
    <font>
      <sz val="11"/>
      <color rgb="FF996633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zoomScale="80" zoomScaleNormal="80" workbookViewId="0">
      <selection activeCell="A6" sqref="A6"/>
    </sheetView>
  </sheetViews>
  <sheetFormatPr defaultRowHeight="15" x14ac:dyDescent="0.25"/>
  <cols>
    <col min="1" max="1" width="21.7109375" style="1" bestFit="1" customWidth="1"/>
    <col min="2" max="2" width="11.28515625" style="1" customWidth="1"/>
    <col min="3" max="3" width="27.7109375" style="1" bestFit="1" customWidth="1"/>
    <col min="4" max="4" width="18.7109375" style="1" bestFit="1" customWidth="1"/>
    <col min="5" max="5" width="14.28515625" style="1" bestFit="1" customWidth="1"/>
    <col min="6" max="6" width="9.85546875" style="1" bestFit="1" customWidth="1"/>
    <col min="7" max="7" width="13" style="1" bestFit="1" customWidth="1"/>
    <col min="8" max="8" width="12.85546875" style="1" bestFit="1" customWidth="1"/>
    <col min="9" max="9" width="11.28515625" style="1" bestFit="1" customWidth="1"/>
    <col min="10" max="11" width="12.7109375" style="1" bestFit="1" customWidth="1"/>
    <col min="12" max="14" width="11.7109375" style="1" bestFit="1" customWidth="1"/>
    <col min="15" max="15" width="12.140625" style="1" bestFit="1" customWidth="1"/>
    <col min="16" max="16" width="10" style="1" bestFit="1" customWidth="1"/>
    <col min="17" max="17" width="6.5703125" style="1" bestFit="1" customWidth="1"/>
    <col min="18" max="16384" width="9.140625" style="1"/>
  </cols>
  <sheetData>
    <row r="1" spans="1:17" x14ac:dyDescent="0.25">
      <c r="A1" s="1" t="s">
        <v>0</v>
      </c>
      <c r="B1" s="2"/>
      <c r="C1" s="4" t="s">
        <v>43</v>
      </c>
      <c r="E1" s="46" t="s">
        <v>40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17" ht="15.75" thickBot="1" x14ac:dyDescent="0.3">
      <c r="A2" s="1" t="s">
        <v>1</v>
      </c>
      <c r="B2" s="3"/>
      <c r="C2" s="4" t="s">
        <v>44</v>
      </c>
    </row>
    <row r="3" spans="1:17" ht="16.5" thickTop="1" thickBot="1" x14ac:dyDescent="0.3">
      <c r="C3" s="4"/>
      <c r="D3" s="4"/>
      <c r="E3" s="5" t="s">
        <v>2</v>
      </c>
      <c r="F3" s="6">
        <v>1</v>
      </c>
      <c r="G3" s="6">
        <v>2</v>
      </c>
      <c r="H3" s="6">
        <v>3</v>
      </c>
      <c r="I3" s="6">
        <v>4</v>
      </c>
      <c r="J3" s="6">
        <v>5</v>
      </c>
      <c r="K3" s="6">
        <v>6</v>
      </c>
      <c r="L3" s="6">
        <v>7</v>
      </c>
      <c r="M3" s="6">
        <v>8</v>
      </c>
      <c r="N3" s="6">
        <v>9</v>
      </c>
      <c r="O3" s="6">
        <v>10</v>
      </c>
      <c r="P3" s="6">
        <v>11</v>
      </c>
      <c r="Q3" s="7">
        <v>12</v>
      </c>
    </row>
    <row r="4" spans="1:17" ht="16.5" thickTop="1" thickBot="1" x14ac:dyDescent="0.3">
      <c r="C4" s="31" t="s">
        <v>22</v>
      </c>
      <c r="D4" s="31" t="s">
        <v>36</v>
      </c>
      <c r="E4" s="31" t="s">
        <v>3</v>
      </c>
      <c r="F4" s="38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8</v>
      </c>
      <c r="L4" s="6" t="s">
        <v>9</v>
      </c>
      <c r="M4" s="6" t="s">
        <v>9</v>
      </c>
      <c r="N4" s="6" t="s">
        <v>9</v>
      </c>
      <c r="O4" s="6" t="s">
        <v>10</v>
      </c>
      <c r="P4" s="6" t="s">
        <v>11</v>
      </c>
      <c r="Q4" s="7" t="s">
        <v>12</v>
      </c>
    </row>
    <row r="5" spans="1:17" ht="15.75" thickTop="1" x14ac:dyDescent="0.25">
      <c r="B5" s="11" t="s">
        <v>16</v>
      </c>
      <c r="C5" s="29">
        <v>3</v>
      </c>
      <c r="D5" s="30" t="s">
        <v>13</v>
      </c>
      <c r="E5" s="8" t="s">
        <v>28</v>
      </c>
      <c r="F5" s="22">
        <f xml:space="preserve"> B1/3.79*2*(B2/100)</f>
        <v>0</v>
      </c>
      <c r="G5" s="23">
        <f xml:space="preserve"> B1/3.79*4*(B2/100)</f>
        <v>0</v>
      </c>
      <c r="H5" s="23">
        <f xml:space="preserve"> B1/3.79*5*(B2/100)</f>
        <v>0</v>
      </c>
      <c r="I5" s="23">
        <f xml:space="preserve"> B1/3.79*4*(B2/100)</f>
        <v>0</v>
      </c>
      <c r="J5" s="23">
        <f xml:space="preserve"> B1/3.79*4*(B2/100)</f>
        <v>0</v>
      </c>
      <c r="K5" s="23">
        <f xml:space="preserve"> B1/3.79*4*(B2/100)</f>
        <v>0</v>
      </c>
      <c r="L5" s="23">
        <f xml:space="preserve"> B1/3.79*4*(B2/100)</f>
        <v>0</v>
      </c>
      <c r="M5" s="23">
        <f xml:space="preserve"> B1/3.79*4*(B2/100)</f>
        <v>0</v>
      </c>
      <c r="N5" s="23">
        <f xml:space="preserve"> B1/3.79*4*(B2/100)</f>
        <v>0</v>
      </c>
      <c r="O5" s="23">
        <f xml:space="preserve"> B1/3.79*4*(B2/100)</f>
        <v>0</v>
      </c>
      <c r="P5" s="23">
        <f xml:space="preserve"> B1/3.79*2.5*(B2/100)</f>
        <v>0</v>
      </c>
      <c r="Q5" s="19"/>
    </row>
    <row r="6" spans="1:17" x14ac:dyDescent="0.25">
      <c r="B6" s="12" t="s">
        <v>16</v>
      </c>
      <c r="C6" s="9">
        <v>4</v>
      </c>
      <c r="D6" s="26" t="s">
        <v>14</v>
      </c>
      <c r="E6" s="9" t="s">
        <v>28</v>
      </c>
      <c r="F6" s="24">
        <f xml:space="preserve"> B1/3.79*1*(B2/100)</f>
        <v>0</v>
      </c>
      <c r="G6" s="25">
        <f xml:space="preserve"> B1/3.79*5*(B2/100)</f>
        <v>0</v>
      </c>
      <c r="H6" s="25">
        <f xml:space="preserve"> B1/3.79*5*(B2/100)</f>
        <v>0</v>
      </c>
      <c r="I6" s="25">
        <f xml:space="preserve"> B1/3.79*4*(B2/100)</f>
        <v>0</v>
      </c>
      <c r="J6" s="25">
        <f xml:space="preserve"> B1/3.79*1*(B2/100)</f>
        <v>0</v>
      </c>
      <c r="K6" s="25">
        <f xml:space="preserve"> B1/3.79*1*(B2/100)</f>
        <v>0</v>
      </c>
      <c r="L6" s="25">
        <f xml:space="preserve"> B1/3.79*1*(B2/100)</f>
        <v>0</v>
      </c>
      <c r="M6" s="25">
        <f xml:space="preserve"> B1/3.79*1*(B2/100)</f>
        <v>0</v>
      </c>
      <c r="N6" s="15"/>
      <c r="O6" s="15"/>
      <c r="P6" s="15"/>
      <c r="Q6" s="16"/>
    </row>
    <row r="7" spans="1:17" ht="15.75" thickBot="1" x14ac:dyDescent="0.3">
      <c r="B7" s="13" t="s">
        <v>16</v>
      </c>
      <c r="C7" s="10">
        <v>5</v>
      </c>
      <c r="D7" s="35" t="s">
        <v>15</v>
      </c>
      <c r="E7" s="10" t="s">
        <v>28</v>
      </c>
      <c r="F7" s="36">
        <f xml:space="preserve"> B1/3.79*1*(B2/100)</f>
        <v>0</v>
      </c>
      <c r="G7" s="37">
        <f xml:space="preserve"> B1/3.79*1*(B2/100)</f>
        <v>0</v>
      </c>
      <c r="H7" s="37">
        <f xml:space="preserve"> B1/3.79*2.5*(B2/100)</f>
        <v>0</v>
      </c>
      <c r="I7" s="37">
        <f xml:space="preserve"> B1/3.79*4*(B2/100)</f>
        <v>0</v>
      </c>
      <c r="J7" s="37">
        <f xml:space="preserve"> B1/3.79*5*(B2/100)</f>
        <v>0</v>
      </c>
      <c r="K7" s="37">
        <f xml:space="preserve"> B1/3.79*5*(B2/100)</f>
        <v>0</v>
      </c>
      <c r="L7" s="37">
        <f xml:space="preserve"> B1/3.79*6*(B2/100)</f>
        <v>0</v>
      </c>
      <c r="M7" s="37">
        <f xml:space="preserve"> B1/3.79*6*(B2/100)</f>
        <v>0</v>
      </c>
      <c r="N7" s="37">
        <f xml:space="preserve"> B1/3.79*8*(B2/100)</f>
        <v>0</v>
      </c>
      <c r="O7" s="37">
        <f xml:space="preserve"> B1/3.79*8*(B2/100)</f>
        <v>0</v>
      </c>
      <c r="P7" s="37">
        <f xml:space="preserve"> B1/3.79*8*(B2/100)</f>
        <v>0</v>
      </c>
      <c r="Q7" s="18"/>
    </row>
    <row r="8" spans="1:17" ht="15.75" thickTop="1" x14ac:dyDescent="0.25">
      <c r="B8" s="32" t="s">
        <v>30</v>
      </c>
      <c r="C8" s="29">
        <v>6</v>
      </c>
      <c r="D8" s="29" t="s">
        <v>17</v>
      </c>
      <c r="E8" s="29" t="s">
        <v>28</v>
      </c>
      <c r="F8" s="33"/>
      <c r="G8" s="34">
        <f xml:space="preserve"> B1/3.79*2.5*(B2/100)</f>
        <v>0</v>
      </c>
      <c r="H8" s="34">
        <f xml:space="preserve"> B1/3.79*2.5*(B2/100)</f>
        <v>0</v>
      </c>
      <c r="I8" s="34">
        <f xml:space="preserve"> B1/3.79*1*(B2/100)</f>
        <v>0</v>
      </c>
      <c r="J8" s="34">
        <f xml:space="preserve"> B1/3.79*1*(B2/100)</f>
        <v>0</v>
      </c>
      <c r="K8" s="34">
        <f xml:space="preserve"> B1/3.79*1*(B2/100)</f>
        <v>0</v>
      </c>
      <c r="L8" s="34">
        <f xml:space="preserve"> B1/3.79*1*(B2/100)</f>
        <v>0</v>
      </c>
      <c r="M8" s="34">
        <f xml:space="preserve"> B1/3.79*1*(B2/100)</f>
        <v>0</v>
      </c>
      <c r="N8" s="34">
        <f xml:space="preserve"> B1/3.79*1*(B2/100)</f>
        <v>0</v>
      </c>
      <c r="O8" s="34"/>
      <c r="P8" s="34"/>
      <c r="Q8" s="19"/>
    </row>
    <row r="9" spans="1:17" x14ac:dyDescent="0.25">
      <c r="B9" s="12" t="s">
        <v>31</v>
      </c>
      <c r="C9" s="9">
        <v>7</v>
      </c>
      <c r="D9" s="9" t="s">
        <v>18</v>
      </c>
      <c r="E9" s="9" t="s">
        <v>28</v>
      </c>
      <c r="F9" s="20"/>
      <c r="G9" s="15"/>
      <c r="H9" s="15"/>
      <c r="I9" s="15"/>
      <c r="J9" s="15">
        <f xml:space="preserve"> B1/3.79*1*(B2/100)</f>
        <v>0</v>
      </c>
      <c r="K9" s="15">
        <f xml:space="preserve"> B1/3.79*2*(B2/100)</f>
        <v>0</v>
      </c>
      <c r="L9" s="15">
        <f xml:space="preserve"> B1/3.79*2*(B2/100)</f>
        <v>0</v>
      </c>
      <c r="M9" s="15">
        <f xml:space="preserve"> B1/3.79*2*(B2/100)</f>
        <v>0</v>
      </c>
      <c r="N9" s="15">
        <f xml:space="preserve"> B1/3.79*2.5*(B2/100)</f>
        <v>0</v>
      </c>
      <c r="O9" s="15">
        <f xml:space="preserve"> B1/3.79*2.5*(B2/100)</f>
        <v>0</v>
      </c>
      <c r="P9" s="15"/>
      <c r="Q9" s="16"/>
    </row>
    <row r="10" spans="1:17" x14ac:dyDescent="0.25">
      <c r="B10" s="12" t="s">
        <v>32</v>
      </c>
      <c r="C10" s="9">
        <v>8</v>
      </c>
      <c r="D10" s="9" t="s">
        <v>19</v>
      </c>
      <c r="E10" s="9" t="s">
        <v>28</v>
      </c>
      <c r="F10" s="20"/>
      <c r="G10" s="15">
        <f xml:space="preserve"> B1/3.79*1*(B2/100)</f>
        <v>0</v>
      </c>
      <c r="H10" s="15">
        <f xml:space="preserve"> B1/3.79*1*(B2/100)</f>
        <v>0</v>
      </c>
      <c r="I10" s="15">
        <f xml:space="preserve"> B1/3.79*1*(B2/100)</f>
        <v>0</v>
      </c>
      <c r="J10" s="15">
        <f xml:space="preserve"> B1/3.79*1*(B2/100)</f>
        <v>0</v>
      </c>
      <c r="K10" s="15">
        <f xml:space="preserve"> B1/3.79*1*(B2/100)</f>
        <v>0</v>
      </c>
      <c r="L10" s="15">
        <f xml:space="preserve"> B1/3.79*1*(B2/100)</f>
        <v>0</v>
      </c>
      <c r="M10" s="15">
        <f xml:space="preserve"> B1/3.79*1*(B2/100)</f>
        <v>0</v>
      </c>
      <c r="N10" s="15">
        <f xml:space="preserve"> B1/3.79*1*(B2/100)</f>
        <v>0</v>
      </c>
      <c r="O10" s="15">
        <f xml:space="preserve"> B1/3.79*1*(B2/100)</f>
        <v>0</v>
      </c>
      <c r="P10" s="15">
        <f xml:space="preserve"> B1/3.79*1*(B2/100)</f>
        <v>0</v>
      </c>
      <c r="Q10" s="16"/>
    </row>
    <row r="11" spans="1:17" ht="15.75" thickBot="1" x14ac:dyDescent="0.3">
      <c r="B11" s="13" t="s">
        <v>12</v>
      </c>
      <c r="C11" s="10" t="s">
        <v>29</v>
      </c>
      <c r="D11" s="10" t="s">
        <v>20</v>
      </c>
      <c r="E11" s="10" t="s">
        <v>28</v>
      </c>
      <c r="F11" s="21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8">
        <f xml:space="preserve"> (B1/3.79)*10</f>
        <v>0</v>
      </c>
    </row>
    <row r="12" spans="1:17" ht="15.75" thickTop="1" x14ac:dyDescent="0.25">
      <c r="B12" s="32" t="s">
        <v>33</v>
      </c>
      <c r="C12" s="29">
        <v>1</v>
      </c>
      <c r="D12" s="29" t="s">
        <v>21</v>
      </c>
      <c r="E12" s="29" t="s">
        <v>28</v>
      </c>
      <c r="F12" s="33"/>
      <c r="G12" s="34">
        <f xml:space="preserve"> B1/3.79*0.5*(B2/100)</f>
        <v>0</v>
      </c>
      <c r="H12" s="34">
        <f xml:space="preserve"> B1/3.79*1*(B2/100)</f>
        <v>0</v>
      </c>
      <c r="I12" s="34">
        <f xml:space="preserve"> B1/3.79*1.5*(B2/100)</f>
        <v>0</v>
      </c>
      <c r="J12" s="34">
        <f xml:space="preserve"> B1/3.79*1.5*(B2/100)</f>
        <v>0</v>
      </c>
      <c r="K12" s="34">
        <f xml:space="preserve"> B1/3.79*1.5*(B2/100)</f>
        <v>0</v>
      </c>
      <c r="L12" s="34">
        <f xml:space="preserve"> B1/3.79*1.5*(B2/100)</f>
        <v>0</v>
      </c>
      <c r="M12" s="34">
        <f xml:space="preserve"> B1/3.79*1.5*(B2/100)</f>
        <v>0</v>
      </c>
      <c r="N12" s="34">
        <f xml:space="preserve"> B1/3.79*1*(B2/100)</f>
        <v>0</v>
      </c>
      <c r="O12" s="34">
        <f xml:space="preserve"> B1/3.79*0.5*(B2/100)</f>
        <v>0</v>
      </c>
      <c r="P12" s="34"/>
      <c r="Q12" s="19"/>
    </row>
    <row r="13" spans="1:17" x14ac:dyDescent="0.25">
      <c r="B13" s="12" t="s">
        <v>31</v>
      </c>
      <c r="C13" s="9">
        <v>9</v>
      </c>
      <c r="D13" s="9" t="s">
        <v>23</v>
      </c>
      <c r="E13" s="9" t="s">
        <v>28</v>
      </c>
      <c r="F13" s="20">
        <f xml:space="preserve"> B1/3.79*2.5*(B2/100)</f>
        <v>0</v>
      </c>
      <c r="G13" s="15">
        <f xml:space="preserve"> B1/3.79*5*(B2/100)</f>
        <v>0</v>
      </c>
      <c r="H13" s="15">
        <f xml:space="preserve"> B1/3.79*5*(B2/100)</f>
        <v>0</v>
      </c>
      <c r="I13" s="15">
        <f xml:space="preserve"> B1/3.79*2.5*(B2/100)</f>
        <v>0</v>
      </c>
      <c r="J13" s="15">
        <f xml:space="preserve"> B1/3.79*2.5*(B2/100)</f>
        <v>0</v>
      </c>
      <c r="K13" s="15">
        <f xml:space="preserve"> B1/3.79*2.5*(B2/100)</f>
        <v>0</v>
      </c>
      <c r="L13" s="15">
        <f xml:space="preserve"> B1/3.79*2.5*(B2/100)</f>
        <v>0</v>
      </c>
      <c r="M13" s="15">
        <f xml:space="preserve"> B1/3.79*2.5*(B2/100)</f>
        <v>0</v>
      </c>
      <c r="N13" s="15"/>
      <c r="O13" s="15"/>
      <c r="P13" s="15"/>
      <c r="Q13" s="16"/>
    </row>
    <row r="14" spans="1:17" x14ac:dyDescent="0.25">
      <c r="B14" s="12" t="s">
        <v>32</v>
      </c>
      <c r="C14" s="9">
        <v>10</v>
      </c>
      <c r="D14" s="9" t="s">
        <v>24</v>
      </c>
      <c r="E14" s="9" t="s">
        <v>28</v>
      </c>
      <c r="F14" s="20">
        <f xml:space="preserve"> B1/3.79*5*(B2/100)</f>
        <v>0</v>
      </c>
      <c r="G14" s="15">
        <f xml:space="preserve"> B1/3.79*5*(B2/100)</f>
        <v>0</v>
      </c>
      <c r="H14" s="15">
        <f xml:space="preserve"> B1/3.79*5*(B2/100)</f>
        <v>0</v>
      </c>
      <c r="I14" s="15">
        <f xml:space="preserve"> B1/3.79*2.5*(B2/100)</f>
        <v>0</v>
      </c>
      <c r="J14" s="15">
        <f xml:space="preserve"> B1/3.79*2.5*(B2/100)</f>
        <v>0</v>
      </c>
      <c r="K14" s="15">
        <f xml:space="preserve"> B1/3.79*2.5*(B2/100)</f>
        <v>0</v>
      </c>
      <c r="L14" s="15"/>
      <c r="M14" s="15"/>
      <c r="N14" s="15"/>
      <c r="O14" s="15"/>
      <c r="P14" s="15"/>
      <c r="Q14" s="16"/>
    </row>
    <row r="15" spans="1:17" x14ac:dyDescent="0.25">
      <c r="B15" s="12" t="s">
        <v>34</v>
      </c>
      <c r="C15" s="9">
        <v>2</v>
      </c>
      <c r="D15" s="14" t="s">
        <v>25</v>
      </c>
      <c r="E15" s="9" t="s">
        <v>28</v>
      </c>
      <c r="F15" s="27">
        <f xml:space="preserve"> B1/3.79*5</f>
        <v>0</v>
      </c>
      <c r="G15" s="28">
        <f xml:space="preserve"> B1/3.79*5</f>
        <v>0</v>
      </c>
      <c r="H15" s="28">
        <f xml:space="preserve"> B1/3.79*5</f>
        <v>0</v>
      </c>
      <c r="I15" s="28">
        <f xml:space="preserve"> B1/3.79*5</f>
        <v>0</v>
      </c>
      <c r="J15" s="28">
        <f xml:space="preserve"> B1/3.79*5</f>
        <v>0</v>
      </c>
      <c r="K15" s="28">
        <f xml:space="preserve"> B1/3.79*5</f>
        <v>0</v>
      </c>
      <c r="L15" s="28">
        <f xml:space="preserve"> B1/3.79*5</f>
        <v>0</v>
      </c>
      <c r="M15" s="28">
        <f xml:space="preserve"> B1/3.79*5</f>
        <v>0</v>
      </c>
      <c r="N15" s="28">
        <f xml:space="preserve"> B1/3.79*5</f>
        <v>0</v>
      </c>
      <c r="O15" s="28">
        <f xml:space="preserve"> B1/3.79*5</f>
        <v>0</v>
      </c>
      <c r="P15" s="15"/>
      <c r="Q15" s="16"/>
    </row>
    <row r="16" spans="1:17" x14ac:dyDescent="0.25">
      <c r="B16" s="12" t="s">
        <v>35</v>
      </c>
      <c r="C16" s="9">
        <v>11</v>
      </c>
      <c r="D16" s="9" t="s">
        <v>26</v>
      </c>
      <c r="E16" s="9" t="s">
        <v>28</v>
      </c>
      <c r="F16" s="20"/>
      <c r="G16" s="15"/>
      <c r="H16" s="15"/>
      <c r="I16" s="15">
        <f xml:space="preserve"> B1/3.79*2.5*(B2/100)</f>
        <v>0</v>
      </c>
      <c r="J16" s="15">
        <f xml:space="preserve"> B1/3.79*2.5*(B2/100)</f>
        <v>0</v>
      </c>
      <c r="K16" s="15">
        <f xml:space="preserve"> B1/3.79*2.5*(B2/100)</f>
        <v>0</v>
      </c>
      <c r="L16" s="15">
        <f xml:space="preserve"> B1/3.79*5*(B2/100)</f>
        <v>0</v>
      </c>
      <c r="M16" s="15">
        <f xml:space="preserve"> B1/3.79*5*(B2/100)</f>
        <v>0</v>
      </c>
      <c r="N16" s="15">
        <f xml:space="preserve"> B1/3.79*5*(B2/100)</f>
        <v>0</v>
      </c>
      <c r="O16" s="15">
        <f xml:space="preserve"> B1/3.79*5*(B2/100)</f>
        <v>0</v>
      </c>
      <c r="P16" s="15">
        <f xml:space="preserve"> B1/3.79*5*(B2/100)</f>
        <v>0</v>
      </c>
      <c r="Q16" s="16"/>
    </row>
    <row r="17" spans="2:17" ht="15.75" thickBot="1" x14ac:dyDescent="0.3">
      <c r="B17" s="13" t="s">
        <v>11</v>
      </c>
      <c r="C17" s="10">
        <v>12</v>
      </c>
      <c r="D17" s="10" t="s">
        <v>27</v>
      </c>
      <c r="E17" s="10" t="s">
        <v>37</v>
      </c>
      <c r="F17" s="21"/>
      <c r="G17" s="17"/>
      <c r="H17" s="17"/>
      <c r="I17" s="17"/>
      <c r="J17" s="17"/>
      <c r="K17" s="17"/>
      <c r="L17" s="17"/>
      <c r="M17" s="17"/>
      <c r="N17" s="17"/>
      <c r="O17" s="17"/>
      <c r="P17" s="17">
        <f xml:space="preserve"> B1/3.79*1.25*(B2/100)</f>
        <v>0</v>
      </c>
      <c r="Q17" s="18"/>
    </row>
    <row r="18" spans="2:17" ht="16.5" thickTop="1" thickBot="1" x14ac:dyDescent="0.3"/>
    <row r="19" spans="2:17" x14ac:dyDescent="0.25">
      <c r="B19" s="2" t="s">
        <v>41</v>
      </c>
      <c r="C19" s="2">
        <v>13</v>
      </c>
      <c r="D19" s="2" t="s">
        <v>38</v>
      </c>
      <c r="E19" s="2" t="s">
        <v>28</v>
      </c>
      <c r="F19" s="39"/>
      <c r="G19" s="40">
        <f>B1*1.25</f>
        <v>0</v>
      </c>
      <c r="H19" s="40">
        <f xml:space="preserve"> B1*2</f>
        <v>0</v>
      </c>
      <c r="I19" s="40">
        <f xml:space="preserve"> B1*2.5</f>
        <v>0</v>
      </c>
      <c r="J19" s="40">
        <f xml:space="preserve"> B1*2.5</f>
        <v>0</v>
      </c>
      <c r="K19" s="40">
        <f xml:space="preserve"> B1*2.5</f>
        <v>0</v>
      </c>
      <c r="L19" s="40">
        <f xml:space="preserve"> B1*2.75</f>
        <v>0</v>
      </c>
      <c r="M19" s="40">
        <f xml:space="preserve"> B1*3.75</f>
        <v>0</v>
      </c>
      <c r="N19" s="40">
        <f xml:space="preserve"> B1*5</f>
        <v>0</v>
      </c>
      <c r="O19" s="40">
        <f xml:space="preserve"> B1*5</f>
        <v>0</v>
      </c>
      <c r="P19" s="40">
        <f xml:space="preserve"> B1*5</f>
        <v>0</v>
      </c>
      <c r="Q19" s="41">
        <f>B1*5</f>
        <v>0</v>
      </c>
    </row>
    <row r="20" spans="2:17" ht="32.25" customHeight="1" thickBot="1" x14ac:dyDescent="0.3">
      <c r="B20" s="45" t="s">
        <v>42</v>
      </c>
      <c r="C20" s="3">
        <v>14</v>
      </c>
      <c r="D20" s="3" t="s">
        <v>39</v>
      </c>
      <c r="E20" s="3" t="s">
        <v>37</v>
      </c>
      <c r="F20" s="42">
        <f xml:space="preserve"> B1/7*5</f>
        <v>0</v>
      </c>
      <c r="G20" s="43">
        <f xml:space="preserve"> B1/7*5</f>
        <v>0</v>
      </c>
      <c r="H20" s="43">
        <f xml:space="preserve"> B1/7*5</f>
        <v>0</v>
      </c>
      <c r="I20" s="43">
        <f xml:space="preserve"> B1/7*5</f>
        <v>0</v>
      </c>
      <c r="J20" s="43">
        <f xml:space="preserve"> B1/7*5</f>
        <v>0</v>
      </c>
      <c r="K20" s="43">
        <f xml:space="preserve"> B1/7*5</f>
        <v>0</v>
      </c>
      <c r="L20" s="43">
        <f xml:space="preserve"> B1/7*5</f>
        <v>0</v>
      </c>
      <c r="M20" s="43">
        <f xml:space="preserve"> B1/7*5</f>
        <v>0</v>
      </c>
      <c r="N20" s="43">
        <f xml:space="preserve"> B1/7*5</f>
        <v>0</v>
      </c>
      <c r="O20" s="43">
        <f xml:space="preserve"> B1/7*5</f>
        <v>0</v>
      </c>
      <c r="P20" s="43">
        <f xml:space="preserve"> B1/7*5</f>
        <v>0</v>
      </c>
      <c r="Q20" s="44"/>
    </row>
  </sheetData>
  <mergeCells count="1">
    <mergeCell ref="E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2017-04-29T03:30:05Z</dcterms:created>
  <dcterms:modified xsi:type="dcterms:W3CDTF">2019-02-17T07:29:11Z</dcterms:modified>
</cp:coreProperties>
</file>