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RIVERS - VHCVT\DWC_Project\"/>
    </mc:Choice>
  </mc:AlternateContent>
  <bookViews>
    <workbookView xWindow="0" yWindow="0" windowWidth="23730" windowHeight="12570"/>
  </bookViews>
  <sheets>
    <sheet name="GWE Custom + strength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E29" i="1"/>
  <c r="C29" i="1"/>
  <c r="B29" i="1"/>
  <c r="M28" i="1"/>
  <c r="L28" i="1"/>
  <c r="K28" i="1"/>
  <c r="J28" i="1"/>
  <c r="I28" i="1"/>
  <c r="H28" i="1"/>
  <c r="G28" i="1"/>
  <c r="F28" i="1"/>
  <c r="E28" i="1"/>
  <c r="D28" i="1"/>
  <c r="C28" i="1"/>
  <c r="B28" i="1"/>
  <c r="M27" i="1"/>
  <c r="L27" i="1"/>
  <c r="K27" i="1"/>
  <c r="J27" i="1"/>
  <c r="I27" i="1"/>
  <c r="H27" i="1"/>
  <c r="G27" i="1"/>
  <c r="F27" i="1"/>
  <c r="E27" i="1"/>
  <c r="D27" i="1"/>
  <c r="C27" i="1"/>
  <c r="B27" i="1"/>
  <c r="B26" i="1"/>
  <c r="L25" i="1"/>
  <c r="K25" i="1"/>
  <c r="J25" i="1"/>
  <c r="I25" i="1"/>
  <c r="H25" i="1"/>
  <c r="G25" i="1"/>
  <c r="F25" i="1"/>
  <c r="E25" i="1"/>
  <c r="D25" i="1"/>
  <c r="C25" i="1"/>
  <c r="L24" i="1"/>
  <c r="K24" i="1"/>
  <c r="J24" i="1"/>
  <c r="I24" i="1"/>
  <c r="H24" i="1"/>
  <c r="G24" i="1"/>
  <c r="F24" i="1"/>
  <c r="E24" i="1"/>
  <c r="D24" i="1"/>
  <c r="C24" i="1"/>
  <c r="B24" i="1"/>
  <c r="L23" i="1"/>
  <c r="K23" i="1"/>
  <c r="P16" i="1" s="1"/>
  <c r="J23" i="1"/>
  <c r="I23" i="1"/>
  <c r="H23" i="1"/>
  <c r="P13" i="1" s="1"/>
  <c r="G23" i="1"/>
  <c r="F23" i="1"/>
  <c r="E23" i="1"/>
  <c r="P10" i="1" s="1"/>
  <c r="D23" i="1"/>
  <c r="Q9" i="1" s="1"/>
  <c r="C23" i="1"/>
  <c r="B23" i="1"/>
  <c r="Q7" i="1" s="1"/>
  <c r="L22" i="1"/>
  <c r="P17" i="1" s="1"/>
  <c r="K22" i="1"/>
  <c r="J22" i="1"/>
  <c r="P15" i="1" s="1"/>
  <c r="I22" i="1"/>
  <c r="P14" i="1" s="1"/>
  <c r="H22" i="1"/>
  <c r="G22" i="1"/>
  <c r="P12" i="1" s="1"/>
  <c r="F22" i="1"/>
  <c r="P11" i="1" s="1"/>
  <c r="E22" i="1"/>
  <c r="D22" i="1"/>
  <c r="C22" i="1"/>
  <c r="Q8" i="1" s="1"/>
  <c r="B22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B10" i="1"/>
  <c r="R9" i="1"/>
  <c r="P9" i="1"/>
  <c r="R8" i="1"/>
  <c r="P8" i="1"/>
  <c r="R7" i="1"/>
  <c r="P7" i="1"/>
</calcChain>
</file>

<file path=xl/sharedStrings.xml><?xml version="1.0" encoding="utf-8"?>
<sst xmlns="http://schemas.openxmlformats.org/spreadsheetml/2006/main" count="88" uniqueCount="69">
  <si>
    <t>amounts per US gallon (L)</t>
  </si>
  <si>
    <t>GWE Custom Nutrient schedule RECIRCULATION</t>
  </si>
  <si>
    <t>NPK Ratio</t>
  </si>
  <si>
    <t>N</t>
  </si>
  <si>
    <t>P</t>
  </si>
  <si>
    <t>K</t>
  </si>
  <si>
    <t>growth</t>
  </si>
  <si>
    <t>18 hrs light</t>
  </si>
  <si>
    <t>bloom</t>
  </si>
  <si>
    <t>12 hrs light</t>
  </si>
  <si>
    <t>pH recommendation : 5.5 - 6.5</t>
  </si>
  <si>
    <t>Micro</t>
  </si>
  <si>
    <t>week</t>
  </si>
  <si>
    <t>Gro</t>
  </si>
  <si>
    <t>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</si>
  <si>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</si>
  <si>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</si>
  <si>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</si>
  <si>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</si>
  <si>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</si>
  <si>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</si>
  <si>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</si>
  <si>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</si>
  <si>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</si>
  <si>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Bloom</t>
  </si>
  <si>
    <t>ppm range</t>
  </si>
  <si>
    <t>micro (ml)</t>
  </si>
  <si>
    <t>Combined NPK Ratio when all nutes added</t>
  </si>
  <si>
    <t>gro (ml)</t>
  </si>
  <si>
    <t>Wk1</t>
  </si>
  <si>
    <t>bloom (ml)</t>
  </si>
  <si>
    <t>Wk2</t>
  </si>
  <si>
    <t>CalMag (1ml/L)</t>
  </si>
  <si>
    <t>Wk3</t>
  </si>
  <si>
    <t>H2O2 (7.5ml/10L) - NOT WITH MICROBES</t>
  </si>
  <si>
    <t>Wk4</t>
  </si>
  <si>
    <t>Silicon+ (ml per L - Dilute in 5L before adding)</t>
  </si>
  <si>
    <t>Wk5</t>
  </si>
  <si>
    <t>Sensizym (ml per L)</t>
  </si>
  <si>
    <t>Wk6</t>
  </si>
  <si>
    <t>Voodoo Juice (ml per L)</t>
  </si>
  <si>
    <t>Wk7</t>
  </si>
  <si>
    <t>Check mixing values when using other nutrients/additives, like strength H2O2/Si</t>
  </si>
  <si>
    <t>Wk8</t>
  </si>
  <si>
    <t>ppm levels to be based on RO water.</t>
  </si>
  <si>
    <t>Wk9</t>
  </si>
  <si>
    <t>Wk10</t>
  </si>
  <si>
    <t>Total water (L)</t>
  </si>
  <si>
    <t>forumla = [ (total volume L * recommended) / volume gallon ] * (strength / 100)</t>
  </si>
  <si>
    <t>Wk11</t>
  </si>
  <si>
    <t>Desired % strength (example: 50 for 50%)</t>
  </si>
  <si>
    <t>Wk12</t>
  </si>
  <si>
    <t>CalMag (ADD BE4 MICRO)</t>
  </si>
  <si>
    <t>H2O2 - NOT WITH MICROBES</t>
  </si>
  <si>
    <t>Silicon+ (ADD BE4 MICRO)</t>
  </si>
  <si>
    <t>Sensizym</t>
  </si>
  <si>
    <t>voodoo juice</t>
  </si>
  <si>
    <t>Amounts shown to nearest round number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</si>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</sst>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1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2" xfId="0" applyFont="1" applyBorder="1"/>
    <xf numFmtId="0" fontId="2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Font="1" applyFill="1" applyBorder="1"/>
    <xf numFmtId="0" fontId="0" fillId="0" borderId="10" xfId="0" applyFont="1" applyBorder="1"/>
    <xf numFmtId="0" fontId="0" fillId="0" borderId="0" xfId="0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9" xfId="0" applyFont="1" applyBorder="1"/>
    <xf numFmtId="0" fontId="0" fillId="0" borderId="0" xfId="0" applyFont="1" applyBorder="1" applyAlignment="1">
      <alignment horizontal="center"/>
    </xf>
    <xf numFmtId="0" fontId="0" fillId="0" borderId="14" xfId="0" applyFont="1" applyBorder="1"/>
    <xf numFmtId="0" fontId="0" fillId="0" borderId="1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164" fontId="0" fillId="0" borderId="0" xfId="0" applyNumberFormat="1" applyFont="1"/>
    <xf numFmtId="0" fontId="0" fillId="0" borderId="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Fill="1" applyBorder="1"/>
    <xf numFmtId="1" fontId="0" fillId="0" borderId="6" xfId="0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11" xfId="0" applyNumberFormat="1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14" xfId="0" applyNumberFormat="1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1" fontId="0" fillId="0" borderId="15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0" fillId="0" borderId="12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1" fillId="2" borderId="5" xfId="1" applyBorder="1"/>
    <xf numFmtId="0" fontId="3" fillId="0" borderId="0" xfId="0" applyFont="1" applyBorder="1" applyAlignment="1">
      <alignment horizontal="left"/>
    </xf>
    <xf numFmtId="0" fontId="1" fillId="3" borderId="13" xfId="2" applyBorder="1"/>
    <xf numFmtId="0" fontId="0" fillId="0" borderId="10" xfId="0" applyFont="1" applyBorder="1" applyAlignment="1">
      <alignment horizontal="right"/>
    </xf>
    <xf numFmtId="0" fontId="0" fillId="0" borderId="0" xfId="0" applyFont="1" applyAlignment="1">
      <alignment horizontal="left"/>
    </xf>
    <xf numFmtId="0" fontId="0" fillId="0" borderId="2" xfId="0" applyFont="1" applyBorder="1" applyAlignment="1">
      <alignment horizontal="right"/>
    </xf>
    <xf numFmtId="1" fontId="0" fillId="0" borderId="7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0" fillId="0" borderId="10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1" fontId="0" fillId="0" borderId="13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0" fontId="2" fillId="0" borderId="10" xfId="0" applyFont="1" applyFill="1" applyBorder="1"/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5" xfId="0" applyFont="1" applyBorder="1" applyAlignment="1">
      <alignment horizontal="center"/>
    </xf>
  </cellXfs>
  <cellStyles count="3">
    <cellStyle name="20% - Accent1" xfId="1" builtinId="30"/>
    <cellStyle name="40% - Accent2" xfId="2" builtinId="3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zoomScale="110" zoomScaleNormal="110" zoomScaleSheetLayoutView="110" workbookViewId="0">
      <selection activeCell="B17" sqref="B17"/>
    </sheetView>
  </sheetViews>
  <sheetFormatPr defaultRowHeight="15" x14ac:dyDescent="0.25"/>
  <cols>
    <col min="1" max="1" width="39.28515625" style="1" customWidth="1"/>
    <col min="2" max="2" width="7.85546875" style="1" customWidth="1"/>
    <col min="3" max="3" width="11.5703125" style="1" customWidth="1"/>
    <col min="4" max="4" width="10.42578125" style="1" customWidth="1"/>
    <col min="5" max="5" width="9.140625" style="1" customWidth="1"/>
    <col min="6" max="6" width="10.5703125" style="1" customWidth="1"/>
    <col min="7" max="7" width="9.28515625" style="1" customWidth="1"/>
    <col min="8" max="9" width="10.28515625" style="1" customWidth="1"/>
    <col min="10" max="10" width="10.140625" style="1" customWidth="1"/>
    <col min="11" max="11" width="10.28515625" style="1" customWidth="1"/>
    <col min="12" max="12" width="9.28515625" style="1" customWidth="1"/>
    <col min="13" max="13" width="9.140625" style="1"/>
    <col min="14" max="14" width="4.7109375" style="1" customWidth="1"/>
    <col min="15" max="15" width="15.28515625" style="1" customWidth="1"/>
    <col min="16" max="16" width="5.140625" style="1" customWidth="1"/>
    <col min="17" max="17" width="5.28515625" style="1" customWidth="1"/>
    <col min="18" max="18" width="5.140625" style="1" customWidth="1"/>
    <col min="19" max="16384" width="9.140625" style="1"/>
  </cols>
  <sheetData>
    <row r="1" spans="1:18" ht="15.75" thickBot="1" x14ac:dyDescent="0.3">
      <c r="A1" s="1" t="s">
        <v>0</v>
      </c>
      <c r="B1" s="1">
        <v>3.7850000000000001</v>
      </c>
      <c r="H1" s="2" t="s">
        <v>1</v>
      </c>
      <c r="O1" s="1" t="s">
        <v>2</v>
      </c>
      <c r="P1" s="3" t="s">
        <v>3</v>
      </c>
      <c r="Q1" s="3" t="s">
        <v>4</v>
      </c>
      <c r="R1" s="3" t="s">
        <v>5</v>
      </c>
    </row>
    <row r="2" spans="1:18" ht="15.75" thickBot="1" x14ac:dyDescent="0.3">
      <c r="A2" s="4"/>
      <c r="C2" s="1" t="s">
        <v>6</v>
      </c>
      <c r="D2" s="1" t="s">
        <v>7</v>
      </c>
      <c r="E2" s="5" t="s">
        <v>8</v>
      </c>
      <c r="F2" s="1" t="s">
        <v>9</v>
      </c>
      <c r="H2" s="6" t="s">
        <v>10</v>
      </c>
      <c r="I2" s="7"/>
      <c r="J2" s="8"/>
      <c r="O2" s="1" t="s">
        <v>11</v>
      </c>
      <c r="P2" s="1">
        <v>5</v>
      </c>
      <c r="Q2" s="1">
        <v>0</v>
      </c>
      <c r="R2" s="1">
        <v>1</v>
      </c>
    </row>
    <row r="3" spans="1:18" x14ac:dyDescent="0.25">
      <c r="A3" s="9" t="s">
        <v>12</v>
      </c>
      <c r="B3" s="10">
        <v>1</v>
      </c>
      <c r="C3" s="11">
        <v>2</v>
      </c>
      <c r="D3" s="12">
        <v>3</v>
      </c>
      <c r="E3" s="13">
        <v>4</v>
      </c>
      <c r="F3" s="11">
        <v>5</v>
      </c>
      <c r="G3" s="11">
        <v>6</v>
      </c>
      <c r="H3" s="11">
        <v>7</v>
      </c>
      <c r="I3" s="11">
        <v>8</v>
      </c>
      <c r="J3" s="11">
        <v>9</v>
      </c>
      <c r="K3" s="11">
        <v>10</v>
      </c>
      <c r="L3" s="11">
        <v>11</v>
      </c>
      <c r="M3" s="12">
        <v>12</v>
      </c>
      <c r="O3" s="1" t="s">
        <v>13</v>
      </c>
      <c r="P3" s="14">
        <v>3</v>
      </c>
      <c r="Q3" s="14">
        <v>1</v>
      </c>
      <c r="R3" s="14">
        <v>6</v>
      </c>
    </row>
    <row r="4" spans="1:18" ht="15.75" thickBot="1" x14ac:dyDescent="0.3">
      <c r="A4" s="15" t="s">
        <v>14</v>
      </c>
      <c r="B4" s="15" t="s">
        <v>15</v>
      </c>
      <c r="C4" s="16" t="s">
        <v>16</v>
      </c>
      <c r="D4" s="17" t="s">
        <v>17</v>
      </c>
      <c r="E4" s="18" t="s">
        <v>18</v>
      </c>
      <c r="F4" s="16" t="s">
        <v>19</v>
      </c>
      <c r="G4" s="16"/>
      <c r="H4" s="16" t="s">
        <v>20</v>
      </c>
      <c r="I4" s="16"/>
      <c r="J4" s="16"/>
      <c r="K4" s="16" t="s">
        <v>21</v>
      </c>
      <c r="L4" s="16" t="s">
        <v>22</v>
      </c>
      <c r="M4" s="17" t="s">
        <v>23</v>
      </c>
      <c r="O4" s="14" t="s">
        <v>24</v>
      </c>
      <c r="P4" s="1">
        <v>0</v>
      </c>
      <c r="Q4" s="1">
        <v>5</v>
      </c>
      <c r="R4" s="1">
        <v>4</v>
      </c>
    </row>
    <row r="5" spans="1:18" ht="15.75" thickBot="1" x14ac:dyDescent="0.3">
      <c r="A5" s="5" t="s">
        <v>25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8" x14ac:dyDescent="0.25">
      <c r="A6" s="20" t="s">
        <v>26</v>
      </c>
      <c r="B6" s="21">
        <v>1.25</v>
      </c>
      <c r="C6" s="11">
        <v>2.5</v>
      </c>
      <c r="D6" s="12">
        <v>2.5</v>
      </c>
      <c r="E6" s="13">
        <v>5</v>
      </c>
      <c r="F6" s="11">
        <v>5</v>
      </c>
      <c r="G6" s="11">
        <v>5</v>
      </c>
      <c r="H6" s="11">
        <v>5</v>
      </c>
      <c r="I6" s="11">
        <v>5</v>
      </c>
      <c r="J6" s="11">
        <v>5</v>
      </c>
      <c r="K6" s="11">
        <v>2.5</v>
      </c>
      <c r="L6" s="11">
        <v>2.5</v>
      </c>
      <c r="M6" s="12">
        <v>0</v>
      </c>
      <c r="O6" s="1" t="s">
        <v>27</v>
      </c>
    </row>
    <row r="7" spans="1:18" x14ac:dyDescent="0.25">
      <c r="A7" s="22" t="s">
        <v>28</v>
      </c>
      <c r="B7" s="21">
        <v>1.25</v>
      </c>
      <c r="C7" s="21">
        <v>2.5</v>
      </c>
      <c r="D7" s="23">
        <v>2.5</v>
      </c>
      <c r="E7" s="24">
        <v>5</v>
      </c>
      <c r="F7" s="21">
        <v>2.5</v>
      </c>
      <c r="G7" s="21">
        <v>2.5</v>
      </c>
      <c r="H7" s="21">
        <v>2.5</v>
      </c>
      <c r="I7" s="21">
        <v>2.5</v>
      </c>
      <c r="J7" s="21">
        <v>0</v>
      </c>
      <c r="K7" s="21">
        <v>0</v>
      </c>
      <c r="L7" s="21">
        <v>0</v>
      </c>
      <c r="M7" s="23">
        <v>0</v>
      </c>
      <c r="O7" s="1" t="s">
        <v>29</v>
      </c>
      <c r="P7" s="25">
        <f>P2*(B22/(B22+B23+B24))+P3*(B23/(B22+B23+B24))</f>
        <v>2.6666666666666665</v>
      </c>
      <c r="Q7" s="25">
        <f>Q3*(B23/(B22+B23+B24))+Q4*(B23/(B22+B23+B24))</f>
        <v>1.9999999999999998</v>
      </c>
      <c r="R7" s="25">
        <f>R2*(B22/(B22+B23+B24))+R3*(B23/(B22+B23+B24))+R4*(B24/(B22+B23+B24))</f>
        <v>3.666666666666667</v>
      </c>
    </row>
    <row r="8" spans="1:18" ht="15.75" thickBot="1" x14ac:dyDescent="0.3">
      <c r="A8" s="18" t="s">
        <v>30</v>
      </c>
      <c r="B8" s="26">
        <v>1.25</v>
      </c>
      <c r="C8" s="27">
        <v>2.5</v>
      </c>
      <c r="D8" s="28">
        <v>2.5</v>
      </c>
      <c r="E8" s="29">
        <v>5</v>
      </c>
      <c r="F8" s="27">
        <v>5</v>
      </c>
      <c r="G8" s="27">
        <v>5</v>
      </c>
      <c r="H8" s="27">
        <v>7.5</v>
      </c>
      <c r="I8" s="27">
        <v>7.5</v>
      </c>
      <c r="J8" s="27">
        <v>7.5</v>
      </c>
      <c r="K8" s="27">
        <v>5</v>
      </c>
      <c r="L8" s="27">
        <v>5</v>
      </c>
      <c r="M8" s="28">
        <v>0</v>
      </c>
      <c r="O8" s="1" t="s">
        <v>31</v>
      </c>
      <c r="P8" s="25">
        <f>P2*(C22/(C22+C23+C24))+P3*(C23/(C22+C23+C24))</f>
        <v>2.6666666666666665</v>
      </c>
      <c r="Q8" s="25">
        <f>Q3*(C23/(C22+C23+C24))+Q4*(C24/(C22+C23+C24))</f>
        <v>1.9999999999999998</v>
      </c>
      <c r="R8" s="25">
        <f>R2*(C22/(C22+C23+C24))+R3*(C23/(C22+C23+C24))+R4*(C24/(C22+C23+C24))</f>
        <v>3.666666666666667</v>
      </c>
    </row>
    <row r="9" spans="1:18" ht="15.75" thickBot="1" x14ac:dyDescent="0.3">
      <c r="A9" s="19" t="s">
        <v>32</v>
      </c>
      <c r="B9" s="21">
        <v>0</v>
      </c>
      <c r="C9" s="30">
        <v>5</v>
      </c>
      <c r="D9" s="31">
        <v>5</v>
      </c>
      <c r="E9" s="32">
        <v>2.5</v>
      </c>
      <c r="F9" s="30">
        <v>2.5</v>
      </c>
      <c r="G9" s="30">
        <v>2.5</v>
      </c>
      <c r="H9" s="30">
        <v>2.5</v>
      </c>
      <c r="I9" s="30">
        <v>2.5</v>
      </c>
      <c r="J9" s="30">
        <v>2.5</v>
      </c>
      <c r="K9" s="30">
        <v>2.5</v>
      </c>
      <c r="L9" s="30">
        <v>2.5</v>
      </c>
      <c r="M9" s="31"/>
      <c r="O9" s="14" t="s">
        <v>33</v>
      </c>
      <c r="P9" s="25">
        <f>P2*(D22/(D22+D23+D24))+P3*(D23/(D22+D23+D24))</f>
        <v>2.6666666666666665</v>
      </c>
      <c r="Q9" s="25">
        <f>Q3*(D23/(D22+D23+D24))+Q4*(D24/(D22+D23+D24))</f>
        <v>1.9999999999999998</v>
      </c>
      <c r="R9" s="25">
        <f>R2*(D22/(D22+D23+D24))+R3*(D23/(D22+D23+D24))+R4*(D24/(D22+D23+D24))</f>
        <v>3.666666666666667</v>
      </c>
    </row>
    <row r="10" spans="1:18" x14ac:dyDescent="0.25">
      <c r="A10" s="33" t="s">
        <v>34</v>
      </c>
      <c r="B10" s="34">
        <f>(7.5*B1)/10</f>
        <v>2.8387500000000001</v>
      </c>
      <c r="C10" s="35"/>
      <c r="D10" s="36"/>
      <c r="E10" s="37"/>
      <c r="F10" s="35"/>
      <c r="G10" s="35"/>
      <c r="H10" s="35"/>
      <c r="I10" s="35"/>
      <c r="J10" s="35"/>
      <c r="K10" s="35"/>
      <c r="L10" s="35"/>
      <c r="M10" s="36"/>
      <c r="O10" s="14" t="s">
        <v>35</v>
      </c>
      <c r="P10" s="25">
        <f>P2*(E22/(E22+E23+E24))+P3*(E23/(E22+E23+E24))</f>
        <v>2.6666666666666665</v>
      </c>
      <c r="Q10" s="25">
        <f>Q3*(E23/(E22+E23+E24))+Q4*(E24/(E22+E23+E24))</f>
        <v>1.9999999999999998</v>
      </c>
      <c r="R10" s="25">
        <f>R2*(E22/(E22+E23+E24))+R3*(E23/(E22+E23+E24))+R4*(E24/(E22+E23+E24))</f>
        <v>3.666666666666667</v>
      </c>
    </row>
    <row r="11" spans="1:18" x14ac:dyDescent="0.25">
      <c r="A11" s="22" t="s">
        <v>36</v>
      </c>
      <c r="B11" s="35">
        <v>4</v>
      </c>
      <c r="C11" s="38">
        <v>4</v>
      </c>
      <c r="D11" s="36">
        <v>4</v>
      </c>
      <c r="E11" s="39">
        <v>4</v>
      </c>
      <c r="F11" s="38">
        <v>4</v>
      </c>
      <c r="G11" s="38">
        <v>4</v>
      </c>
      <c r="H11" s="38">
        <v>4</v>
      </c>
      <c r="I11" s="38">
        <v>4</v>
      </c>
      <c r="J11" s="38">
        <v>4</v>
      </c>
      <c r="K11" s="38">
        <v>4</v>
      </c>
      <c r="L11" s="35"/>
      <c r="M11" s="36"/>
      <c r="O11" s="14" t="s">
        <v>37</v>
      </c>
      <c r="P11" s="25">
        <f>P2*(F22/(F22+F23+F24))+P3*(F23/(F22+F23+F24))</f>
        <v>2.6</v>
      </c>
      <c r="Q11" s="25">
        <f>Q3*(F23/(F22+F23+F24))+Q4*(F24/(F22+F23+F24))</f>
        <v>2.2000000000000002</v>
      </c>
      <c r="R11" s="25">
        <f>R2*(F22/(F22+F23+F24))+R3*(F23/(F22+F23+F24))+R4*(F24/(F22+F23+F24))</f>
        <v>3.2</v>
      </c>
    </row>
    <row r="12" spans="1:18" x14ac:dyDescent="0.25">
      <c r="A12" s="22" t="s">
        <v>38</v>
      </c>
      <c r="B12" s="35">
        <v>2</v>
      </c>
      <c r="C12" s="38">
        <v>2</v>
      </c>
      <c r="D12" s="36">
        <v>2</v>
      </c>
      <c r="E12" s="39">
        <v>2</v>
      </c>
      <c r="F12" s="38">
        <v>2</v>
      </c>
      <c r="G12" s="38">
        <v>2</v>
      </c>
      <c r="H12" s="38">
        <v>2</v>
      </c>
      <c r="I12" s="38">
        <v>2</v>
      </c>
      <c r="J12" s="38">
        <v>2</v>
      </c>
      <c r="K12" s="38">
        <v>2</v>
      </c>
      <c r="L12" s="38"/>
      <c r="M12" s="36"/>
      <c r="O12" s="14" t="s">
        <v>39</v>
      </c>
      <c r="P12" s="25">
        <f>P2*(G22/(G22+G23+G24))+P3*(G23/(G22+G23+G24))</f>
        <v>2.6</v>
      </c>
      <c r="Q12" s="25">
        <f>Q3*(G23/(G22+G23+G24))+Q4*(G24/(G22+G23+G24))</f>
        <v>2.2000000000000002</v>
      </c>
      <c r="R12" s="25">
        <f>R2*(G22/(G22+G23+G24))+R3*(G23/(G22+G23+G24))+R4*(G24/(G22+G23+G24))</f>
        <v>3.2</v>
      </c>
    </row>
    <row r="13" spans="1:18" ht="15.75" thickBot="1" x14ac:dyDescent="0.3">
      <c r="A13" s="18" t="s">
        <v>40</v>
      </c>
      <c r="B13" s="40">
        <v>2</v>
      </c>
      <c r="C13" s="41">
        <v>2</v>
      </c>
      <c r="D13" s="42"/>
      <c r="E13" s="43">
        <v>2</v>
      </c>
      <c r="F13" s="41">
        <v>2</v>
      </c>
      <c r="G13" s="41"/>
      <c r="H13" s="41"/>
      <c r="I13" s="41"/>
      <c r="J13" s="41"/>
      <c r="K13" s="41"/>
      <c r="L13" s="41"/>
      <c r="M13" s="42"/>
      <c r="O13" s="14" t="s">
        <v>41</v>
      </c>
      <c r="P13" s="25">
        <f>P2*(H22/(H22+H23+H24))+P3*(H23/(H22+H23+H24))</f>
        <v>2.1666666666666665</v>
      </c>
      <c r="Q13" s="25">
        <f>Q3*(H23/(H22+H23+H24))+Q4*(H24/(H22+H23+H24))</f>
        <v>2.6666666666666661</v>
      </c>
      <c r="R13" s="25">
        <f>R2*(H22/(H22+H23+H24))+R3*(H23/(H22+H23+H24))+R4*(H24/(H22+H23+H24))</f>
        <v>3.333333333333333</v>
      </c>
    </row>
    <row r="14" spans="1:18" x14ac:dyDescent="0.25">
      <c r="C14" s="44" t="s">
        <v>42</v>
      </c>
      <c r="D14" s="44"/>
      <c r="E14" s="44"/>
      <c r="F14" s="44"/>
      <c r="G14" s="44"/>
      <c r="H14" s="44"/>
      <c r="I14" s="44"/>
      <c r="O14" s="14" t="s">
        <v>43</v>
      </c>
      <c r="P14" s="25">
        <f>P2*(I22/(I22+I23+I24))+P3*(I23/(I22+I23+I24))</f>
        <v>2.1666666666666665</v>
      </c>
      <c r="Q14" s="25">
        <f>Q3*(I23/(I22+I23+I24))+Q4*(I24/(I22+I23+I24))</f>
        <v>2.6666666666666661</v>
      </c>
      <c r="R14" s="25">
        <f>R2*(I22/(I22+I23+I24))+R3*(I23/(I22+I23+I24))+R4*(I24/(I22+I23+I24))</f>
        <v>3.333333333333333</v>
      </c>
    </row>
    <row r="15" spans="1:18" x14ac:dyDescent="0.25">
      <c r="A15" t="s">
        <v>44</v>
      </c>
      <c r="O15" s="14" t="s">
        <v>45</v>
      </c>
      <c r="P15" s="25">
        <f>P2*(J22/(J22+J23+J24))+P3*(J23/(J22+J23+J24))</f>
        <v>2</v>
      </c>
      <c r="Q15" s="25">
        <f>Q3*(J23/(J22+J23+J24))+Q4*(J24/(J22+J23+J24))</f>
        <v>3</v>
      </c>
      <c r="R15" s="25">
        <f>R2*(J22/(J22+J23+J24))+R3*(J23/(J22+J23+J24))+R4*(J24/(J22+J23+J24))</f>
        <v>2.8</v>
      </c>
    </row>
    <row r="16" spans="1:18" ht="15.75" thickBot="1" x14ac:dyDescent="0.3">
      <c r="A16"/>
      <c r="N16" s="45"/>
      <c r="O16" s="14" t="s">
        <v>46</v>
      </c>
      <c r="P16" s="25">
        <f>P2*(K22/(K22+K23+K24))+P3*(K23/(K22+K23+K24))</f>
        <v>1.6666666666666665</v>
      </c>
      <c r="Q16" s="25">
        <f>Q3*(K23/(K22+K23+K24))+Q4*(K24/(K22+K23+K24))</f>
        <v>3.333333333333333</v>
      </c>
      <c r="R16" s="25">
        <f>R2*(K22/(K22+K23+K24))+R3*(K23/(K22+K23+K24))+R4*(K24/(K22+K23+K24))</f>
        <v>3</v>
      </c>
    </row>
    <row r="17" spans="1:18" ht="15.75" thickBot="1" x14ac:dyDescent="0.3">
      <c r="A17" s="19" t="s">
        <v>47</v>
      </c>
      <c r="B17" s="46">
        <v>23</v>
      </c>
      <c r="G17" s="47" t="s">
        <v>48</v>
      </c>
      <c r="H17" s="47"/>
      <c r="I17" s="47"/>
      <c r="J17" s="47"/>
      <c r="K17" s="47"/>
      <c r="L17" s="47"/>
      <c r="M17" s="47"/>
      <c r="O17" s="14" t="s">
        <v>49</v>
      </c>
      <c r="P17" s="25">
        <f>P2*(L22/(L22+L23+L24))+P3*(L23/(L22+L23+L24))</f>
        <v>1.6666666666666665</v>
      </c>
      <c r="Q17" s="25">
        <f>Q3*(L23/(L22+L23+L24))+Q4*(L24/(L22+L23+L24))</f>
        <v>3.333333333333333</v>
      </c>
      <c r="R17" s="25">
        <f>R2*(L22/(L22+L23+L24))+R3*(L23/(L22+L23+L24))+R4*(L24/(L22+L23+L24))</f>
        <v>3</v>
      </c>
    </row>
    <row r="18" spans="1:18" ht="15.75" thickBot="1" x14ac:dyDescent="0.3">
      <c r="A18" s="19" t="s">
        <v>50</v>
      </c>
      <c r="B18" s="48">
        <v>100</v>
      </c>
      <c r="C18" s="49" t="s">
        <v>6</v>
      </c>
      <c r="D18" s="50" t="s">
        <v>7</v>
      </c>
      <c r="E18" s="51" t="s">
        <v>8</v>
      </c>
      <c r="F18" s="1" t="s">
        <v>9</v>
      </c>
      <c r="O18" s="14" t="s">
        <v>51</v>
      </c>
      <c r="P18" s="25">
        <v>0</v>
      </c>
      <c r="Q18" s="25">
        <v>0</v>
      </c>
      <c r="R18" s="25">
        <v>0</v>
      </c>
    </row>
    <row r="19" spans="1:18" x14ac:dyDescent="0.25">
      <c r="A19" s="9" t="s">
        <v>12</v>
      </c>
      <c r="B19" s="10">
        <v>1</v>
      </c>
      <c r="C19" s="11">
        <v>2</v>
      </c>
      <c r="D19" s="12">
        <v>3</v>
      </c>
      <c r="E19" s="13">
        <v>4</v>
      </c>
      <c r="F19" s="11">
        <v>5</v>
      </c>
      <c r="G19" s="11">
        <v>6</v>
      </c>
      <c r="H19" s="11">
        <v>7</v>
      </c>
      <c r="I19" s="11">
        <v>8</v>
      </c>
      <c r="J19" s="11">
        <v>9</v>
      </c>
      <c r="K19" s="11">
        <v>10</v>
      </c>
      <c r="L19" s="11">
        <v>11</v>
      </c>
      <c r="M19" s="12">
        <v>12</v>
      </c>
    </row>
    <row r="20" spans="1:18" ht="15.75" thickBot="1" x14ac:dyDescent="0.3">
      <c r="A20" s="15" t="s">
        <v>14</v>
      </c>
      <c r="B20" s="15" t="s">
        <v>15</v>
      </c>
      <c r="C20" s="16" t="s">
        <v>16</v>
      </c>
      <c r="D20" s="17" t="s">
        <v>17</v>
      </c>
      <c r="E20" s="18" t="s">
        <v>18</v>
      </c>
      <c r="F20" s="16" t="s">
        <v>19</v>
      </c>
      <c r="G20" s="16"/>
      <c r="H20" s="16" t="s">
        <v>20</v>
      </c>
      <c r="I20" s="16"/>
      <c r="J20" s="16"/>
      <c r="K20" s="16" t="s">
        <v>21</v>
      </c>
      <c r="L20" s="16" t="s">
        <v>22</v>
      </c>
      <c r="M20" s="17" t="s">
        <v>23</v>
      </c>
    </row>
    <row r="21" spans="1:18" ht="15.75" thickBot="1" x14ac:dyDescent="0.3">
      <c r="A21" s="5" t="s">
        <v>25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8" x14ac:dyDescent="0.25">
      <c r="A22" s="9" t="s">
        <v>26</v>
      </c>
      <c r="B22" s="34">
        <f>((B17*B6)/B1)*(B18/100)</f>
        <v>7.5957727873183618</v>
      </c>
      <c r="C22" s="52">
        <f>((B17*C6)/B1)*(B18/100)</f>
        <v>15.191545574636724</v>
      </c>
      <c r="D22" s="53">
        <f>((B17*D6)/B1)*(B18/100)</f>
        <v>15.191545574636724</v>
      </c>
      <c r="E22" s="54">
        <f>((B17*E6)/B1)*(B18/100)</f>
        <v>30.383091149273447</v>
      </c>
      <c r="F22" s="52">
        <f>((B17*F6)/B1)*(B18/100)</f>
        <v>30.383091149273447</v>
      </c>
      <c r="G22" s="52">
        <f>((B17*G6)/B1)*(B18/100)</f>
        <v>30.383091149273447</v>
      </c>
      <c r="H22" s="52">
        <f>((B17*H6)/B1)*(B18/100)</f>
        <v>30.383091149273447</v>
      </c>
      <c r="I22" s="52">
        <f>((B17*I6)/B1)*(B18/100)</f>
        <v>30.383091149273447</v>
      </c>
      <c r="J22" s="52">
        <f>((B17*J6)/B1)*(B18/100)</f>
        <v>30.383091149273447</v>
      </c>
      <c r="K22" s="52">
        <f>((B17*K6)/B1)*(B18/100)</f>
        <v>15.191545574636724</v>
      </c>
      <c r="L22" s="52">
        <f>((B17*L6)/B1)*(B18/100)</f>
        <v>15.191545574636724</v>
      </c>
      <c r="M22" s="53">
        <v>0</v>
      </c>
      <c r="O22"/>
      <c r="P22"/>
      <c r="Q22"/>
      <c r="R22"/>
    </row>
    <row r="23" spans="1:18" x14ac:dyDescent="0.25">
      <c r="A23" s="15" t="s">
        <v>28</v>
      </c>
      <c r="B23" s="55">
        <f>((B17*B7)/B1)*(B18/100)</f>
        <v>7.5957727873183618</v>
      </c>
      <c r="C23" s="35">
        <f>((B17*C7)/B1)*(B18/100)</f>
        <v>15.191545574636724</v>
      </c>
      <c r="D23" s="36">
        <f>((B17*D7)/B1)*(B18/100)</f>
        <v>15.191545574636724</v>
      </c>
      <c r="E23" s="37">
        <f>((B17*E7)/B1)*(B18/100)</f>
        <v>30.383091149273447</v>
      </c>
      <c r="F23" s="35">
        <f>((B17*F7)/B1)*(B18/100)</f>
        <v>15.191545574636724</v>
      </c>
      <c r="G23" s="35">
        <f>((B17*G7)/B1)*(B18/100)</f>
        <v>15.191545574636724</v>
      </c>
      <c r="H23" s="35">
        <f>((B17*H7)/B1)*(B18/100)</f>
        <v>15.191545574636724</v>
      </c>
      <c r="I23" s="35">
        <f>((B17*I7)/B1)*(B18/100)</f>
        <v>15.191545574636724</v>
      </c>
      <c r="J23" s="35">
        <f>((B17*J7)/B1)*(B18/100)</f>
        <v>0</v>
      </c>
      <c r="K23" s="35">
        <f>((B17*K7)/B1)*(B18/100)</f>
        <v>0</v>
      </c>
      <c r="L23" s="35">
        <f>((B17*L7)/B1)*(B18/100)</f>
        <v>0</v>
      </c>
      <c r="M23" s="36">
        <v>0</v>
      </c>
      <c r="O23"/>
      <c r="P23"/>
      <c r="Q23"/>
      <c r="R23"/>
    </row>
    <row r="24" spans="1:18" ht="15.75" thickBot="1" x14ac:dyDescent="0.3">
      <c r="A24" s="5" t="s">
        <v>30</v>
      </c>
      <c r="B24" s="55">
        <f>((B17*B8)/B1)*(B18/100)</f>
        <v>7.5957727873183618</v>
      </c>
      <c r="C24" s="41">
        <f>((B17*C8)/B1)*(B18/100)</f>
        <v>15.191545574636724</v>
      </c>
      <c r="D24" s="42">
        <f>((B17*D8)/B1)*(B18/100)</f>
        <v>15.191545574636724</v>
      </c>
      <c r="E24" s="43">
        <f>((B17*E8)/B1)*(B18/100)</f>
        <v>30.383091149273447</v>
      </c>
      <c r="F24" s="41">
        <f>((B17*F8)/B1)*(B18/100)</f>
        <v>30.383091149273447</v>
      </c>
      <c r="G24" s="41">
        <f>((B17*G8)/B1)*(B18/100)</f>
        <v>30.383091149273447</v>
      </c>
      <c r="H24" s="41">
        <f>((B17*H8)/B1)*(B18/100)</f>
        <v>45.574636723910167</v>
      </c>
      <c r="I24" s="41">
        <f>((B17*I8)/B1)*(B18/100)</f>
        <v>45.574636723910167</v>
      </c>
      <c r="J24" s="41">
        <f>((B17*J8)/B1)*(B18/100)</f>
        <v>45.574636723910167</v>
      </c>
      <c r="K24" s="41">
        <f>((B17*K8)/B1)*(B18/100)</f>
        <v>30.383091149273447</v>
      </c>
      <c r="L24" s="41">
        <f>((B17*L8)/B1)*(B18/100)</f>
        <v>30.383091149273447</v>
      </c>
      <c r="M24" s="42">
        <v>0</v>
      </c>
      <c r="O24"/>
      <c r="P24"/>
      <c r="Q24"/>
      <c r="R24"/>
    </row>
    <row r="25" spans="1:18" ht="15.75" thickBot="1" x14ac:dyDescent="0.3">
      <c r="A25" s="19" t="s">
        <v>52</v>
      </c>
      <c r="B25" s="56">
        <v>0</v>
      </c>
      <c r="C25" s="57">
        <f>B17</f>
        <v>23</v>
      </c>
      <c r="D25" s="58">
        <f>B17</f>
        <v>23</v>
      </c>
      <c r="E25" s="59">
        <f>B17</f>
        <v>23</v>
      </c>
      <c r="F25" s="57">
        <f>B17</f>
        <v>23</v>
      </c>
      <c r="G25" s="57">
        <f>B17</f>
        <v>23</v>
      </c>
      <c r="H25" s="57">
        <f>B17</f>
        <v>23</v>
      </c>
      <c r="I25" s="57">
        <f>B17</f>
        <v>23</v>
      </c>
      <c r="J25" s="57">
        <f>B17</f>
        <v>23</v>
      </c>
      <c r="K25" s="57">
        <f>B17</f>
        <v>23</v>
      </c>
      <c r="L25" s="57">
        <f>B17</f>
        <v>23</v>
      </c>
      <c r="M25" s="58">
        <v>0</v>
      </c>
    </row>
    <row r="26" spans="1:18" x14ac:dyDescent="0.25">
      <c r="A26" s="20" t="s">
        <v>53</v>
      </c>
      <c r="B26" s="35">
        <f>(B17*7.5)/10</f>
        <v>17.25</v>
      </c>
      <c r="C26" s="60"/>
      <c r="D26" s="36"/>
      <c r="E26" s="37"/>
      <c r="F26" s="35"/>
      <c r="G26" s="35"/>
      <c r="H26" s="35"/>
      <c r="I26" s="35"/>
      <c r="J26" s="35"/>
      <c r="K26" s="35"/>
      <c r="L26" s="35"/>
      <c r="M26" s="36"/>
    </row>
    <row r="27" spans="1:18" x14ac:dyDescent="0.25">
      <c r="A27" s="15" t="s">
        <v>54</v>
      </c>
      <c r="B27" s="55">
        <f>(B17*B11)</f>
        <v>92</v>
      </c>
      <c r="C27" s="35">
        <f>B17*C11</f>
        <v>92</v>
      </c>
      <c r="D27" s="36">
        <f>B17*D11</f>
        <v>92</v>
      </c>
      <c r="E27" s="37">
        <f>B17*E11</f>
        <v>92</v>
      </c>
      <c r="F27" s="35">
        <f>B17*F11</f>
        <v>92</v>
      </c>
      <c r="G27" s="35">
        <f>B17*G11</f>
        <v>92</v>
      </c>
      <c r="H27" s="35">
        <f>B17*H11</f>
        <v>92</v>
      </c>
      <c r="I27" s="35">
        <f>B17*I11</f>
        <v>92</v>
      </c>
      <c r="J27" s="35">
        <f>B17*J11</f>
        <v>92</v>
      </c>
      <c r="K27" s="35">
        <f>B17*K11</f>
        <v>92</v>
      </c>
      <c r="L27" s="35">
        <f>B17*L11</f>
        <v>0</v>
      </c>
      <c r="M27" s="36">
        <f>B17*M11</f>
        <v>0</v>
      </c>
    </row>
    <row r="28" spans="1:18" x14ac:dyDescent="0.25">
      <c r="A28" s="15" t="s">
        <v>55</v>
      </c>
      <c r="B28" s="55">
        <f>B17*B12</f>
        <v>46</v>
      </c>
      <c r="C28" s="35">
        <f>B17*C12</f>
        <v>46</v>
      </c>
      <c r="D28" s="36">
        <f>B17*D12</f>
        <v>46</v>
      </c>
      <c r="E28" s="37">
        <f>B17*E12</f>
        <v>46</v>
      </c>
      <c r="F28" s="35">
        <f>B17*F12</f>
        <v>46</v>
      </c>
      <c r="G28" s="35">
        <f>B17*G12</f>
        <v>46</v>
      </c>
      <c r="H28" s="35">
        <f>B17*H12</f>
        <v>46</v>
      </c>
      <c r="I28" s="35">
        <f>B17*I12</f>
        <v>46</v>
      </c>
      <c r="J28" s="35">
        <f>B17*J12</f>
        <v>46</v>
      </c>
      <c r="K28" s="35">
        <f>B17*K12</f>
        <v>46</v>
      </c>
      <c r="L28" s="35">
        <f>B17*L12</f>
        <v>0</v>
      </c>
      <c r="M28" s="36">
        <f>B17*M12</f>
        <v>0</v>
      </c>
    </row>
    <row r="29" spans="1:18" ht="15.75" thickBot="1" x14ac:dyDescent="0.3">
      <c r="A29" s="5" t="s">
        <v>56</v>
      </c>
      <c r="B29" s="40">
        <f>B17*B13</f>
        <v>46</v>
      </c>
      <c r="C29" s="41">
        <f>B17*B13</f>
        <v>46</v>
      </c>
      <c r="D29" s="42"/>
      <c r="E29" s="43">
        <f>E13*B17</f>
        <v>46</v>
      </c>
      <c r="F29" s="41">
        <f>F13*B17</f>
        <v>46</v>
      </c>
      <c r="G29" s="41"/>
      <c r="H29" s="41"/>
      <c r="I29" s="41"/>
      <c r="J29" s="41"/>
      <c r="K29" s="41"/>
      <c r="L29" s="41"/>
      <c r="M29" s="42"/>
    </row>
    <row r="30" spans="1:18" ht="15.75" thickBot="1" x14ac:dyDescent="0.3">
      <c r="A30" s="61" t="s">
        <v>57</v>
      </c>
      <c r="J30" s="62" t="s">
        <v>58</v>
      </c>
      <c r="K30" s="8"/>
    </row>
    <row r="31" spans="1:18" x14ac:dyDescent="0.25">
      <c r="J31" s="63" t="s">
        <v>59</v>
      </c>
      <c r="K31" s="64"/>
      <c r="L31" s="20" t="s">
        <v>60</v>
      </c>
    </row>
    <row r="32" spans="1:18" x14ac:dyDescent="0.25">
      <c r="B32" s="65"/>
      <c r="C32" s="65"/>
      <c r="D32" s="65"/>
      <c r="E32" s="65"/>
      <c r="F32" s="65"/>
      <c r="G32" s="65"/>
      <c r="H32" s="65"/>
      <c r="I32" s="66"/>
      <c r="J32" s="67" t="s">
        <v>61</v>
      </c>
      <c r="K32" s="68"/>
      <c r="L32" s="22" t="s">
        <v>62</v>
      </c>
    </row>
    <row r="33" spans="2:12" ht="15" customHeight="1" x14ac:dyDescent="0.25">
      <c r="B33" s="65"/>
      <c r="C33" s="65"/>
      <c r="D33" s="65"/>
      <c r="E33" s="65"/>
      <c r="F33" s="65"/>
      <c r="G33" s="65"/>
      <c r="H33" s="65"/>
      <c r="I33" s="66"/>
      <c r="J33" s="67" t="s">
        <v>63</v>
      </c>
      <c r="K33" s="68"/>
      <c r="L33" s="22" t="s">
        <v>64</v>
      </c>
    </row>
    <row r="34" spans="2:12" ht="15" customHeight="1" x14ac:dyDescent="0.25">
      <c r="B34" s="65"/>
      <c r="C34" s="65"/>
      <c r="D34" s="65"/>
      <c r="E34" s="65"/>
      <c r="F34" s="65"/>
      <c r="G34" s="65"/>
      <c r="H34" s="65"/>
      <c r="I34" s="66"/>
      <c r="J34" s="67" t="s">
        <v>65</v>
      </c>
      <c r="K34" s="68"/>
      <c r="L34" s="22" t="s">
        <v>66</v>
      </c>
    </row>
    <row r="35" spans="2:12" ht="15" customHeight="1" thickBot="1" x14ac:dyDescent="0.3">
      <c r="J35" s="69" t="s">
        <v>67</v>
      </c>
      <c r="K35" s="70"/>
      <c r="L35" s="18" t="s">
        <v>68</v>
      </c>
    </row>
  </sheetData>
  <mergeCells count="12">
    <mergeCell ref="B33:I33"/>
    <mergeCell ref="J33:K33"/>
    <mergeCell ref="B34:I34"/>
    <mergeCell ref="J34:K34"/>
    <mergeCell ref="J35:K35"/>
    <mergeCell ref="H2:J2"/>
    <mergeCell ref="C14:I14"/>
    <mergeCell ref="G17:M17"/>
    <mergeCell ref="J30:K30"/>
    <mergeCell ref="J31:K31"/>
    <mergeCell ref="B32:I32"/>
    <mergeCell ref="J32:K32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GWE Custom + strength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2019-04-14T14:48:22Z</dcterms:created>
  <dcterms:modified xsi:type="dcterms:W3CDTF">2019-04-14T14:50:10Z</dcterms:modified>
</cp:coreProperties>
</file>