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Janis\Desktop\"/>
    </mc:Choice>
  </mc:AlternateContent>
  <xr:revisionPtr revIDLastSave="0" documentId="8_{D3FB795A-0BA0-4E97-87A0-2C1E658F87A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AK">Sheet1!$E$2:$E$102</definedName>
    <definedName name="Costs__t">Sheet1!$K$2:$K$102</definedName>
    <definedName name="date">Sheet1!$C$2:$C$102</definedName>
    <definedName name="day">Sheet1!$D$2:$D$102</definedName>
    <definedName name="Elements">Sheet1!$I$2:$I$102</definedName>
    <definedName name="extra_notes">Sheet1!$O$2:$O$102</definedName>
    <definedName name="NL">Sheet1!$F$2:$F$102</definedName>
    <definedName name="P_av.Light">Sheet1!$M$2:$M$102</definedName>
    <definedName name="Power_cons__t">Sheet1!$J$2:$J$102</definedName>
    <definedName name="PPD">Sheet1!$L$2:$L$102</definedName>
    <definedName name="St_A">Sheet1!$A$2:$A$102</definedName>
    <definedName name="St_N">Sheet1!$B$2:$B$102</definedName>
    <definedName name="t°_vs_P">Sheet1!$G$2:$G$102</definedName>
    <definedName name="UV">Sheet1!$H$2:$H$102</definedName>
    <definedName name="Watering">Sheet1!$N$2:$N$102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4" i="1" l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K93" i="1"/>
  <c r="K94" i="1"/>
  <c r="K95" i="1"/>
  <c r="K96" i="1"/>
  <c r="K97" i="1"/>
  <c r="K98" i="1"/>
  <c r="K99" i="1"/>
  <c r="K100" i="1"/>
  <c r="K101" i="1"/>
  <c r="K10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2" i="1"/>
  <c r="L103" i="1"/>
  <c r="L73" i="1"/>
  <c r="L45" i="1" l="1"/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4" i="1"/>
  <c r="L75" i="1"/>
  <c r="L76" i="1"/>
  <c r="L77" i="1"/>
  <c r="L78" i="1"/>
  <c r="L79" i="1"/>
  <c r="L80" i="1"/>
  <c r="M80" i="1" s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3" i="1"/>
  <c r="L2" i="1"/>
</calcChain>
</file>

<file path=xl/sharedStrings.xml><?xml version="1.0" encoding="utf-8"?>
<sst xmlns="http://schemas.openxmlformats.org/spreadsheetml/2006/main" count="275" uniqueCount="126">
  <si>
    <t>AK</t>
  </si>
  <si>
    <t>NL</t>
  </si>
  <si>
    <t>veg</t>
  </si>
  <si>
    <t>ger</t>
  </si>
  <si>
    <t>sp</t>
  </si>
  <si>
    <t>Flo</t>
  </si>
  <si>
    <t>germinated</t>
  </si>
  <si>
    <t>UV</t>
  </si>
  <si>
    <t>cotyledon out 2200</t>
  </si>
  <si>
    <t>still stuck</t>
  </si>
  <si>
    <t>Elements</t>
  </si>
  <si>
    <t>extra notes</t>
  </si>
  <si>
    <t>Watering</t>
  </si>
  <si>
    <t>misted</t>
  </si>
  <si>
    <t xml:space="preserve">NL put under dome to keep the moisture. </t>
  </si>
  <si>
    <t>Cotyledon was realised from seeds shell.</t>
  </si>
  <si>
    <t xml:space="preserve">Germinated sprouts were inserted in small hole made with thoothpick in a moist pH=6 (+/-pH 0.5)  soil, taproot first, facing down. </t>
  </si>
  <si>
    <t xml:space="preserve">I had put them about 4-5cm deep, scared it was too deep, seeds were found and replanted about 1cm from topof the  soil. </t>
  </si>
  <si>
    <t>1h + 1h</t>
  </si>
  <si>
    <t>~4h</t>
  </si>
  <si>
    <t>released from shell 1840</t>
  </si>
  <si>
    <t>~3h</t>
  </si>
  <si>
    <t>3h</t>
  </si>
  <si>
    <t>watered</t>
  </si>
  <si>
    <t>Costs (t)</t>
  </si>
  <si>
    <t>K, H+, NO2, S</t>
  </si>
  <si>
    <t xml:space="preserve">600W blast, 50 min. Acidified soil, added sulfur. </t>
  </si>
  <si>
    <t>2h</t>
  </si>
  <si>
    <t>Doing well</t>
  </si>
  <si>
    <t>St(A)</t>
  </si>
  <si>
    <t>St(N)</t>
  </si>
  <si>
    <t>getting there</t>
  </si>
  <si>
    <t>PPD</t>
  </si>
  <si>
    <t>DC LED current increased 4 times</t>
  </si>
  <si>
    <t>Watered</t>
  </si>
  <si>
    <t>H2SO4</t>
  </si>
  <si>
    <t>date</t>
  </si>
  <si>
    <t>day</t>
  </si>
  <si>
    <t>8h+2h</t>
  </si>
  <si>
    <t>still tiny, pH too high.</t>
  </si>
  <si>
    <t>9h</t>
  </si>
  <si>
    <t>522W,  t°  = +6.3°C, 27.7°</t>
  </si>
  <si>
    <t>1h NL LED blast, 14W, might be damaged.(was not)</t>
  </si>
  <si>
    <t>8h</t>
  </si>
  <si>
    <t>HPO3, Vito</t>
  </si>
  <si>
    <t>blackout. Not for long, it seems.</t>
  </si>
  <si>
    <t>Airated the soil. UV for the night. 0244~1700,  437W</t>
  </si>
  <si>
    <t>15h</t>
  </si>
  <si>
    <t>one set of leaves behind</t>
  </si>
  <si>
    <t>2h+</t>
  </si>
  <si>
    <t>P(av.Light)</t>
  </si>
  <si>
    <t>UV left from 0200-1700</t>
  </si>
  <si>
    <r>
      <t xml:space="preserve">Trained to grow away from each other. </t>
    </r>
    <r>
      <rPr>
        <b/>
        <sz val="11"/>
        <color theme="1"/>
        <rFont val="Calibri"/>
        <family val="2"/>
        <scheme val="minor"/>
      </rPr>
      <t>(from now on - correcting as necessary)</t>
    </r>
  </si>
  <si>
    <t>hot day, 30°C</t>
  </si>
  <si>
    <t>25.6°C</t>
  </si>
  <si>
    <t>2000 topped</t>
  </si>
  <si>
    <t>20h</t>
  </si>
  <si>
    <t xml:space="preserve">18h </t>
  </si>
  <si>
    <t>seeds are put in small container with lid, on a wet paper towel and kept in 22-0.5 day-night cycle.</t>
  </si>
  <si>
    <t>set to 22-2 day-night cycle.</t>
  </si>
  <si>
    <t>HPO3</t>
  </si>
  <si>
    <t>10h</t>
  </si>
  <si>
    <t>Power cons (t)</t>
  </si>
  <si>
    <t xml:space="preserve">hot day, 29°C. lowered power. </t>
  </si>
  <si>
    <t xml:space="preserve">hot day, 29°C lowered power. </t>
  </si>
  <si>
    <t xml:space="preserve">plant is way smaller. </t>
  </si>
  <si>
    <r>
      <t xml:space="preserve">240W, t°  = +4.3°C= 27.6°,  Lamp outside: 415W,  t°  = +5.4°C= 27.2°, 214W,  t°  = +2.8°C= 24.5° </t>
    </r>
    <r>
      <rPr>
        <b/>
        <sz val="11"/>
        <color theme="1"/>
        <rFont val="Calibri"/>
        <family val="2"/>
        <scheme val="minor"/>
      </rPr>
      <t>(Cooling power included, 70W)</t>
    </r>
  </si>
  <si>
    <t>hot day, 30°C,  lowered power. Restarted timelapse camera, lowered plants by about 20 cm, hard training.  Lowest leaves are yellow.</t>
  </si>
  <si>
    <t>700W,  t°  = +7.2°C= 28.6° fixes applied to lamp, more power avaivable. 734W,  t°  = +5.1°C= 27.6° (testing high power)</t>
  </si>
  <si>
    <t>t° vs P</t>
  </si>
  <si>
    <t xml:space="preserve">Left @ 500W 0030~0800 </t>
  </si>
  <si>
    <t>522W,  t°  = +5.5°C=24.1°</t>
  </si>
  <si>
    <t>734W,  t°  = +5.1°C= 27.6°</t>
  </si>
  <si>
    <t>510W,  t°  = +5.5°C= 29.6°</t>
  </si>
  <si>
    <t>415W,  t°  = +5.4°C= 27.2°</t>
  </si>
  <si>
    <t>595W,  t°  = +4.5°C= 28.3°</t>
  </si>
  <si>
    <t>588W,  t°  = +4.3°C= 27.6°</t>
  </si>
  <si>
    <t>Installed new, more powerful and efficient Ventilation. (303W,  t°  = +2.9°C= 27.3°), (510W,  t°  = +5.5°C= 29.6°)</t>
  </si>
  <si>
    <t>First night 12h, starts at 1200, (Set to flowering mode.  0010-1210 day, 1210-0010 night)</t>
  </si>
  <si>
    <t>780W,  t°  = +6.2°C= 28.2°</t>
  </si>
  <si>
    <t>LST</t>
  </si>
  <si>
    <t xml:space="preserve">LST, several leaves removed. </t>
  </si>
  <si>
    <t>LST, timelapse reset.</t>
  </si>
  <si>
    <t>Main PSU dead, set up the replacement, decreased max power.timer reset, 1:48 day start. Set to 10 h day, timer should be replaced on 5.10.</t>
  </si>
  <si>
    <t>620W,  t°  = +5.1°C= 26.3°</t>
  </si>
  <si>
    <t>plants withered, watered and misted @0800, should be fine! (is)</t>
  </si>
  <si>
    <t>688W,  t°  = +5.6°C= 26.6°</t>
  </si>
  <si>
    <t>Installed side lamps in all corners, +70W LIGHT</t>
  </si>
  <si>
    <t>salicylic acid</t>
  </si>
  <si>
    <t>added little salicylic acid as a test .</t>
  </si>
  <si>
    <t>685W,  t°  = +5.3°C= 25.6°</t>
  </si>
  <si>
    <t>KNO3, KRYS-P, SA, HPO3</t>
  </si>
  <si>
    <t xml:space="preserve">fixed PSU, power back to normal. </t>
  </si>
  <si>
    <t>800W,  t°  = +5.8°C= 26.4°</t>
  </si>
  <si>
    <t>much HPO3</t>
  </si>
  <si>
    <t xml:space="preserve">have a mutating branch. </t>
  </si>
  <si>
    <t>850W,  t°  = +6.2°C= 26.0°</t>
  </si>
  <si>
    <t>KRYS-P, HPO3</t>
  </si>
  <si>
    <t>reset time lapse.</t>
  </si>
  <si>
    <t>NH4NO3</t>
  </si>
  <si>
    <t>Maybe pH is too low, maybe N defficiency.No more acid. Added nitrogen.  LST, Removed yellow leaves.</t>
  </si>
  <si>
    <t>880W,  t°  = +6.5°C= 26.3°</t>
  </si>
  <si>
    <t xml:space="preserve">more looks like N defficiency. </t>
  </si>
  <si>
    <t>slight light burn, moved plant about 20cm lower, 45cm from LED's.</t>
  </si>
  <si>
    <t>6 smallest branches cut off</t>
  </si>
  <si>
    <t>Watered, misted.</t>
  </si>
  <si>
    <t xml:space="preserve">first trichomas visible. </t>
  </si>
  <si>
    <t>3 smallest branches cut off</t>
  </si>
  <si>
    <t>H2O2</t>
  </si>
  <si>
    <t>H2O2, NH4NO3</t>
  </si>
  <si>
    <t>cut lowest side buds from main cola</t>
  </si>
  <si>
    <t>830W,  t°  = +6.2°C= 28.0°</t>
  </si>
  <si>
    <t>on</t>
  </si>
  <si>
    <t>+</t>
  </si>
  <si>
    <t>more cuts</t>
  </si>
  <si>
    <t>790W,  t°  = +7°C= 29.5°</t>
  </si>
  <si>
    <t xml:space="preserve">Cut leaves. </t>
  </si>
  <si>
    <t>HPO3, KRYS-P</t>
  </si>
  <si>
    <t xml:space="preserve">cut off the top of a bud. </t>
  </si>
  <si>
    <t>KRYS-P, H2O2</t>
  </si>
  <si>
    <t>moved plant about 9cm lower, ~54cm from LED's.</t>
  </si>
  <si>
    <t xml:space="preserve"> </t>
  </si>
  <si>
    <t>845W,  t°  = +7.5°C= 28.3°</t>
  </si>
  <si>
    <t xml:space="preserve">Removing few smallest branches every day from now on. </t>
  </si>
  <si>
    <t>892W,  t°  = +6.3°C= 28.6°</t>
  </si>
  <si>
    <t>moved schedule 1 hour earlyer. Day starts at 2300 now and ends 1100. soft start relays added, no tripping breakers. (Less tripping breakers)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</si>
</sst>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"/>
    <numFmt numFmtId="165" formatCode="#,##0.00\ [$€-425]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7" tint="0.59996337778862885"/>
        <bgColor indexed="64"/>
      </patternFill>
    </fill>
    <fill>
      <gradientFill degree="90">
        <stop position="0">
          <color theme="7" tint="0.59999389629810485"/>
        </stop>
        <stop position="1">
          <color theme="8" tint="0.59999389629810485"/>
        </stop>
      </gradientFill>
    </fill>
    <fill>
      <patternFill patternType="solid">
        <fgColor theme="9" tint="0.59996337778862885"/>
        <bgColor indexed="64"/>
      </patternFill>
    </fill>
    <fill>
      <gradientFill degree="90">
        <stop position="0">
          <color theme="8" tint="0.59999389629810485"/>
        </stop>
        <stop position="1">
          <color theme="9" tint="0.59999389629810485"/>
        </stop>
      </gradientFill>
    </fill>
    <fill>
      <gradientFill degree="90">
        <stop position="0">
          <color theme="9" tint="0.59999389629810485"/>
        </stop>
        <stop position="1">
          <color rgb="FFFFC7CE"/>
        </stop>
      </gradientFill>
    </fill>
    <fill>
      <gradientFill>
        <stop position="0">
          <color theme="9" tint="0.59999389629810485"/>
        </stop>
        <stop position="1">
          <color rgb="FFB4C6E7"/>
        </stop>
      </gradientFill>
    </fill>
    <fill>
      <gradientFill type="path" left="1" right="1">
        <stop position="0">
          <color theme="8" tint="0.59999389629810485"/>
        </stop>
        <stop position="1">
          <color theme="9" tint="0.59999389629810485"/>
        </stop>
      </gradientFill>
    </fill>
    <fill>
      <gradientFill type="path" top="1" bottom="1">
        <stop position="0">
          <color theme="9" tint="0.59999389629810485"/>
        </stop>
        <stop position="1">
          <color rgb="FFB4C6E7"/>
        </stop>
      </gradientFill>
    </fill>
    <fill>
      <patternFill patternType="solid">
        <fgColor rgb="FFFF9BA7"/>
        <bgColor indexed="64"/>
      </patternFill>
    </fill>
    <fill>
      <gradientFill degree="90">
        <stop position="0">
          <color rgb="FFFFC7CE"/>
        </stop>
        <stop position="1">
          <color rgb="FFFF9BA7"/>
        </stop>
      </gradient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0" fontId="2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</cellStyleXfs>
  <cellXfs count="65">
    <xf numFmtId="0" fontId="0" fillId="0" borderId="0" xfId="0"/>
    <xf numFmtId="0" fontId="0" fillId="0" borderId="1" xfId="0" applyBorder="1"/>
    <xf numFmtId="0" fontId="0" fillId="0" borderId="1" xfId="0" applyBorder="1" applyAlignment="1"/>
    <xf numFmtId="0" fontId="3" fillId="0" borderId="1" xfId="0" applyFont="1" applyBorder="1"/>
    <xf numFmtId="0" fontId="0" fillId="0" borderId="1" xfId="0" applyFont="1" applyBorder="1"/>
    <xf numFmtId="164" fontId="0" fillId="2" borderId="1" xfId="0" applyNumberFormat="1" applyFill="1" applyBorder="1"/>
    <xf numFmtId="164" fontId="0" fillId="0" borderId="1" xfId="0" applyNumberFormat="1" applyBorder="1"/>
    <xf numFmtId="0" fontId="0" fillId="0" borderId="1" xfId="0" applyFont="1" applyBorder="1" applyAlignment="1"/>
    <xf numFmtId="0" fontId="5" fillId="5" borderId="1" xfId="3" applyBorder="1"/>
    <xf numFmtId="1" fontId="0" fillId="2" borderId="1" xfId="0" applyNumberFormat="1" applyFill="1" applyBorder="1"/>
    <xf numFmtId="164" fontId="5" fillId="5" borderId="1" xfId="3" applyNumberFormat="1" applyBorder="1"/>
    <xf numFmtId="164" fontId="0" fillId="7" borderId="1" xfId="0" applyNumberFormat="1" applyFill="1" applyBorder="1"/>
    <xf numFmtId="15" fontId="0" fillId="0" borderId="1" xfId="0" applyNumberFormat="1" applyBorder="1"/>
    <xf numFmtId="165" fontId="0" fillId="0" borderId="1" xfId="0" applyNumberFormat="1" applyBorder="1"/>
    <xf numFmtId="0" fontId="0" fillId="0" borderId="1" xfId="0" applyNumberFormat="1" applyBorder="1"/>
    <xf numFmtId="0" fontId="4" fillId="8" borderId="1" xfId="2" applyFill="1" applyBorder="1"/>
    <xf numFmtId="164" fontId="4" fillId="8" borderId="1" xfId="2" applyNumberFormat="1" applyFill="1" applyBorder="1"/>
    <xf numFmtId="164" fontId="2" fillId="6" borderId="1" xfId="1" applyNumberFormat="1" applyFill="1" applyBorder="1"/>
    <xf numFmtId="0" fontId="4" fillId="9" borderId="1" xfId="2" applyFill="1" applyBorder="1"/>
    <xf numFmtId="2" fontId="0" fillId="0" borderId="1" xfId="0" applyNumberFormat="1" applyBorder="1"/>
    <xf numFmtId="0" fontId="3" fillId="0" borderId="1" xfId="0" applyFont="1" applyBorder="1" applyProtection="1">
      <protection locked="0"/>
    </xf>
    <xf numFmtId="0" fontId="6" fillId="0" borderId="1" xfId="0" applyFont="1" applyBorder="1"/>
    <xf numFmtId="1" fontId="0" fillId="0" borderId="1" xfId="0" applyNumberFormat="1" applyBorder="1"/>
    <xf numFmtId="0" fontId="4" fillId="8" borderId="2" xfId="2" applyFill="1" applyBorder="1"/>
    <xf numFmtId="164" fontId="0" fillId="2" borderId="2" xfId="0" applyNumberFormat="1" applyFill="1" applyBorder="1"/>
    <xf numFmtId="164" fontId="2" fillId="6" borderId="2" xfId="1" applyNumberFormat="1" applyFill="1" applyBorder="1"/>
    <xf numFmtId="0" fontId="2" fillId="6" borderId="2" xfId="1" applyFill="1" applyBorder="1"/>
    <xf numFmtId="0" fontId="5" fillId="5" borderId="2" xfId="3" applyBorder="1"/>
    <xf numFmtId="0" fontId="0" fillId="0" borderId="2" xfId="0" applyFont="1" applyBorder="1"/>
    <xf numFmtId="0" fontId="4" fillId="8" borderId="3" xfId="2" applyFill="1" applyBorder="1"/>
    <xf numFmtId="1" fontId="0" fillId="2" borderId="3" xfId="0" applyNumberFormat="1" applyFill="1" applyBorder="1"/>
    <xf numFmtId="0" fontId="2" fillId="6" borderId="3" xfId="1" applyFill="1" applyBorder="1"/>
    <xf numFmtId="0" fontId="5" fillId="5" borderId="3" xfId="3" applyBorder="1"/>
    <xf numFmtId="0" fontId="3" fillId="0" borderId="3" xfId="0" applyFont="1" applyBorder="1"/>
    <xf numFmtId="164" fontId="4" fillId="8" borderId="4" xfId="2" applyNumberFormat="1" applyFill="1" applyBorder="1"/>
    <xf numFmtId="164" fontId="0" fillId="2" borderId="4" xfId="0" applyNumberFormat="1" applyFill="1" applyBorder="1"/>
    <xf numFmtId="164" fontId="3" fillId="0" borderId="4" xfId="0" applyNumberFormat="1" applyFont="1" applyBorder="1" applyProtection="1">
      <protection locked="0"/>
    </xf>
    <xf numFmtId="164" fontId="5" fillId="5" borderId="4" xfId="3" applyNumberFormat="1" applyBorder="1"/>
    <xf numFmtId="164" fontId="4" fillId="8" borderId="5" xfId="2" applyNumberFormat="1" applyFill="1" applyBorder="1"/>
    <xf numFmtId="164" fontId="0" fillId="2" borderId="5" xfId="0" applyNumberFormat="1" applyFill="1" applyBorder="1"/>
    <xf numFmtId="164" fontId="5" fillId="5" borderId="5" xfId="3" applyNumberFormat="1" applyBorder="1"/>
    <xf numFmtId="164" fontId="4" fillId="8" borderId="6" xfId="2" applyNumberFormat="1" applyFill="1" applyBorder="1"/>
    <xf numFmtId="164" fontId="4" fillId="8" borderId="7" xfId="2" applyNumberFormat="1" applyFill="1" applyBorder="1"/>
    <xf numFmtId="164" fontId="0" fillId="2" borderId="6" xfId="0" applyNumberFormat="1" applyFill="1" applyBorder="1"/>
    <xf numFmtId="164" fontId="0" fillId="2" borderId="7" xfId="0" applyNumberFormat="1" applyFill="1" applyBorder="1"/>
    <xf numFmtId="164" fontId="2" fillId="6" borderId="6" xfId="1" applyNumberFormat="1" applyFill="1" applyBorder="1"/>
    <xf numFmtId="164" fontId="2" fillId="6" borderId="7" xfId="1" applyNumberFormat="1" applyFill="1" applyBorder="1"/>
    <xf numFmtId="164" fontId="5" fillId="5" borderId="6" xfId="3" applyNumberFormat="1" applyBorder="1"/>
    <xf numFmtId="164" fontId="5" fillId="5" borderId="7" xfId="3" applyNumberFormat="1" applyBorder="1"/>
    <xf numFmtId="0" fontId="5" fillId="10" borderId="1" xfId="3" applyFill="1" applyBorder="1"/>
    <xf numFmtId="164" fontId="4" fillId="9" borderId="1" xfId="2" applyNumberFormat="1" applyFill="1" applyBorder="1"/>
    <xf numFmtId="164" fontId="5" fillId="10" borderId="1" xfId="3" applyNumberFormat="1" applyFill="1" applyBorder="1"/>
    <xf numFmtId="164" fontId="0" fillId="11" borderId="1" xfId="0" applyNumberFormat="1" applyFill="1" applyBorder="1"/>
    <xf numFmtId="0" fontId="4" fillId="12" borderId="1" xfId="2" applyFill="1" applyBorder="1"/>
    <xf numFmtId="0" fontId="4" fillId="13" borderId="1" xfId="2" applyFill="1" applyBorder="1"/>
    <xf numFmtId="0" fontId="5" fillId="14" borderId="1" xfId="3" applyFill="1" applyBorder="1"/>
    <xf numFmtId="164" fontId="5" fillId="14" borderId="1" xfId="3" applyNumberFormat="1" applyFill="1" applyBorder="1"/>
    <xf numFmtId="164" fontId="5" fillId="14" borderId="4" xfId="3" applyNumberFormat="1" applyFill="1" applyBorder="1"/>
    <xf numFmtId="0" fontId="5" fillId="14" borderId="2" xfId="3" applyFill="1" applyBorder="1"/>
    <xf numFmtId="164" fontId="5" fillId="14" borderId="6" xfId="3" applyNumberFormat="1" applyFill="1" applyBorder="1"/>
    <xf numFmtId="0" fontId="5" fillId="14" borderId="3" xfId="3" applyFill="1" applyBorder="1"/>
    <xf numFmtId="164" fontId="5" fillId="14" borderId="7" xfId="3" applyNumberFormat="1" applyFill="1" applyBorder="1"/>
    <xf numFmtId="164" fontId="5" fillId="14" borderId="5" xfId="3" applyNumberFormat="1" applyFill="1" applyBorder="1"/>
    <xf numFmtId="0" fontId="5" fillId="15" borderId="1" xfId="3" applyFill="1" applyBorder="1"/>
    <xf numFmtId="164" fontId="5" fillId="15" borderId="1" xfId="3" applyNumberFormat="1" applyFill="1" applyBorder="1"/>
  </cellXfs>
  <cellStyles count="4">
    <cellStyle name="Bad" xfId="3" builtinId="27"/>
    <cellStyle name="Good" xfId="2" builtinId="26"/>
    <cellStyle name="Neutral" xfId="1" builtinId="28"/>
    <cellStyle name="Normal" xfId="0" builtinId="0"/>
  </cellStyles>
  <dxfs count="11">
    <dxf>
      <font>
        <b/>
        <i val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strike val="0"/>
        <color theme="1"/>
      </font>
      <fill>
        <patternFill patternType="gray0625">
          <bgColor rgb="FFDBFFE0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strike val="0"/>
        <color theme="1"/>
      </font>
      <fill>
        <patternFill patternType="gray0625">
          <bgColor rgb="FFDBFFE0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strike val="0"/>
        <color theme="1"/>
      </font>
      <fill>
        <patternFill patternType="gray0625">
          <bgColor rgb="FFDBFFE0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strike val="0"/>
        <color theme="1"/>
      </font>
      <fill>
        <patternFill patternType="gray0625">
          <bgColor rgb="FFDBFFE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strike val="0"/>
        <color theme="1"/>
      </font>
      <fill>
        <patternFill patternType="gray0625">
          <bgColor rgb="FFDBFFE0"/>
        </patternFill>
      </fill>
    </dxf>
  </dxfs>
  <tableStyles count="0" defaultTableStyle="TableStyleMedium2" defaultPivotStyle="PivotStyleLight16"/>
  <colors>
    <mruColors>
      <color rgb="FFFFC7CE"/>
      <color rgb="FFFF9BA7"/>
      <color rgb="FFB4C6E7"/>
      <color rgb="FFDBFFE0"/>
      <color rgb="FFD4E5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3"/>
  <sheetViews>
    <sheetView tabSelected="1" zoomScaleNormal="100" workbookViewId="0">
      <pane ySplit="1" topLeftCell="A62" activePane="bottomLeft" state="frozen"/>
      <selection pane="bottomLeft" activeCell="N88" sqref="N88"/>
    </sheetView>
  </sheetViews>
  <sheetFormatPr defaultRowHeight="15" x14ac:dyDescent="0.25"/>
  <cols>
    <col min="1" max="1" width="4.85546875" style="4" bestFit="1" customWidth="1"/>
    <col min="2" max="2" width="5.28515625" style="4" bestFit="1" customWidth="1"/>
    <col min="3" max="3" width="8.42578125" style="6" bestFit="1" customWidth="1"/>
    <col min="4" max="4" width="4.140625" style="3" bestFit="1" customWidth="1"/>
    <col min="5" max="5" width="24.5703125" style="1" customWidth="1"/>
    <col min="6" max="6" width="24.28515625" style="1" customWidth="1"/>
    <col min="7" max="7" width="21.85546875" style="1" bestFit="1" customWidth="1"/>
    <col min="8" max="8" width="9.140625" style="1"/>
    <col min="9" max="9" width="12.28515625" style="1" bestFit="1" customWidth="1"/>
    <col min="10" max="10" width="13.85546875" style="1" bestFit="1" customWidth="1"/>
    <col min="11" max="11" width="9.140625" style="1"/>
    <col min="12" max="12" width="5.42578125" style="1" customWidth="1"/>
    <col min="13" max="13" width="10.42578125" style="1" bestFit="1" customWidth="1"/>
    <col min="14" max="14" width="9.140625" style="1"/>
    <col min="15" max="15" width="65.140625" style="1" customWidth="1"/>
    <col min="16" max="16384" width="9.140625" style="1"/>
  </cols>
  <sheetData>
    <row r="1" spans="1:15" s="20" customFormat="1" ht="15.75" thickBot="1" x14ac:dyDescent="0.3">
      <c r="A1" s="20" t="s">
        <v>29</v>
      </c>
      <c r="B1" s="20" t="s">
        <v>30</v>
      </c>
      <c r="C1" s="36" t="s">
        <v>36</v>
      </c>
      <c r="D1" s="20" t="s">
        <v>37</v>
      </c>
      <c r="E1" s="20" t="s">
        <v>0</v>
      </c>
      <c r="F1" s="20" t="s">
        <v>1</v>
      </c>
      <c r="G1" s="20" t="s">
        <v>69</v>
      </c>
      <c r="H1" s="20" t="s">
        <v>7</v>
      </c>
      <c r="I1" s="20" t="s">
        <v>10</v>
      </c>
      <c r="J1" s="20" t="s">
        <v>62</v>
      </c>
      <c r="K1" s="20" t="s">
        <v>24</v>
      </c>
      <c r="L1" s="20" t="s">
        <v>32</v>
      </c>
      <c r="M1" s="20" t="s">
        <v>50</v>
      </c>
      <c r="N1" s="20" t="s">
        <v>12</v>
      </c>
      <c r="O1" s="20" t="s">
        <v>11</v>
      </c>
    </row>
    <row r="2" spans="1:15" x14ac:dyDescent="0.25">
      <c r="A2" s="17" t="s">
        <v>3</v>
      </c>
      <c r="B2" s="25" t="s">
        <v>3</v>
      </c>
      <c r="C2" s="45">
        <v>44065</v>
      </c>
      <c r="D2" s="31">
        <v>0</v>
      </c>
      <c r="J2" s="19">
        <v>0.5</v>
      </c>
      <c r="K2" s="13">
        <f>J2*0.110324983073798</f>
        <v>5.5162491536898998E-2</v>
      </c>
      <c r="L2" s="19">
        <f>J2</f>
        <v>0.5</v>
      </c>
      <c r="O2" s="1" t="s">
        <v>58</v>
      </c>
    </row>
    <row r="3" spans="1:15" ht="15.75" thickBot="1" x14ac:dyDescent="0.3">
      <c r="A3" s="11"/>
      <c r="B3" s="26"/>
      <c r="C3" s="46">
        <v>44066</v>
      </c>
      <c r="D3" s="31">
        <v>1</v>
      </c>
      <c r="E3" s="1" t="s">
        <v>6</v>
      </c>
      <c r="J3" s="19">
        <v>0.7</v>
      </c>
      <c r="K3" s="13">
        <f t="shared" ref="K3:K66" si="0">J3*0.110324983073798</f>
        <v>7.7227488151658599E-2</v>
      </c>
      <c r="L3" s="19">
        <f>J3-J2</f>
        <v>0.19999999999999996</v>
      </c>
      <c r="N3" s="1" t="s">
        <v>13</v>
      </c>
    </row>
    <row r="4" spans="1:15" x14ac:dyDescent="0.25">
      <c r="A4" s="5" t="s">
        <v>4</v>
      </c>
      <c r="B4" s="11"/>
      <c r="C4" s="39">
        <v>44067</v>
      </c>
      <c r="D4" s="9">
        <v>2</v>
      </c>
      <c r="E4" s="2"/>
      <c r="F4" s="2" t="s">
        <v>6</v>
      </c>
      <c r="G4" s="7"/>
      <c r="J4" s="19">
        <v>3.8</v>
      </c>
      <c r="K4" s="13">
        <f t="shared" si="0"/>
        <v>0.41923493568043235</v>
      </c>
      <c r="L4" s="19">
        <f t="shared" ref="L4:L67" si="1">J4-J3</f>
        <v>3.0999999999999996</v>
      </c>
      <c r="M4" s="22">
        <f t="shared" ref="M4:M26" si="2">(L4/22*1000)-100</f>
        <v>40.909090909090907</v>
      </c>
      <c r="O4" s="1" t="s">
        <v>16</v>
      </c>
    </row>
    <row r="5" spans="1:15" x14ac:dyDescent="0.25">
      <c r="A5" s="5"/>
      <c r="B5" s="5" t="s">
        <v>4</v>
      </c>
      <c r="C5" s="5">
        <v>44068</v>
      </c>
      <c r="D5" s="9">
        <v>3</v>
      </c>
      <c r="J5" s="19">
        <v>7.6</v>
      </c>
      <c r="K5" s="13">
        <f t="shared" si="0"/>
        <v>0.8384698713608647</v>
      </c>
      <c r="L5" s="19">
        <f t="shared" si="1"/>
        <v>3.8</v>
      </c>
      <c r="M5" s="22">
        <f t="shared" si="2"/>
        <v>72.72727272727272</v>
      </c>
      <c r="N5" s="1" t="s">
        <v>13</v>
      </c>
      <c r="O5" s="1" t="s">
        <v>17</v>
      </c>
    </row>
    <row r="6" spans="1:15" x14ac:dyDescent="0.25">
      <c r="A6" s="5"/>
      <c r="B6" s="5"/>
      <c r="C6" s="5">
        <v>44069</v>
      </c>
      <c r="D6" s="9">
        <v>4</v>
      </c>
      <c r="E6" s="1" t="s">
        <v>8</v>
      </c>
      <c r="F6" s="1" t="s">
        <v>9</v>
      </c>
      <c r="J6" s="19">
        <v>11.4</v>
      </c>
      <c r="K6" s="13">
        <f t="shared" si="0"/>
        <v>1.2577048070412973</v>
      </c>
      <c r="L6" s="19">
        <f t="shared" si="1"/>
        <v>3.8000000000000007</v>
      </c>
      <c r="M6" s="22">
        <f t="shared" si="2"/>
        <v>72.727272727272748</v>
      </c>
      <c r="N6" s="1" t="s">
        <v>13</v>
      </c>
      <c r="O6" s="1" t="s">
        <v>15</v>
      </c>
    </row>
    <row r="7" spans="1:15" x14ac:dyDescent="0.25">
      <c r="A7" s="5"/>
      <c r="B7" s="5"/>
      <c r="C7" s="5">
        <v>44070</v>
      </c>
      <c r="D7" s="9">
        <v>5</v>
      </c>
      <c r="F7" s="1" t="s">
        <v>9</v>
      </c>
      <c r="H7" s="1" t="s">
        <v>18</v>
      </c>
      <c r="J7" s="19">
        <v>15.2</v>
      </c>
      <c r="K7" s="13">
        <f t="shared" si="0"/>
        <v>1.6769397427217294</v>
      </c>
      <c r="L7" s="19">
        <f t="shared" si="1"/>
        <v>3.7999999999999989</v>
      </c>
      <c r="M7" s="22">
        <f t="shared" si="2"/>
        <v>72.727272727272663</v>
      </c>
      <c r="N7" s="1" t="s">
        <v>13</v>
      </c>
      <c r="O7" s="1" t="s">
        <v>14</v>
      </c>
    </row>
    <row r="8" spans="1:15" ht="15.75" thickBot="1" x14ac:dyDescent="0.3">
      <c r="A8" s="5"/>
      <c r="B8" s="5"/>
      <c r="C8" s="35">
        <v>44071</v>
      </c>
      <c r="D8" s="9">
        <v>6</v>
      </c>
      <c r="H8" s="1" t="s">
        <v>19</v>
      </c>
      <c r="J8" s="19">
        <v>19</v>
      </c>
      <c r="K8" s="13">
        <f t="shared" si="0"/>
        <v>2.096174678402162</v>
      </c>
      <c r="L8" s="19">
        <f t="shared" si="1"/>
        <v>3.8000000000000007</v>
      </c>
      <c r="M8" s="22">
        <f t="shared" si="2"/>
        <v>72.727272727272748</v>
      </c>
      <c r="N8" s="1" t="s">
        <v>13</v>
      </c>
    </row>
    <row r="9" spans="1:15" x14ac:dyDescent="0.25">
      <c r="A9" s="5"/>
      <c r="B9" s="24"/>
      <c r="C9" s="43">
        <v>44072</v>
      </c>
      <c r="D9" s="30">
        <v>7</v>
      </c>
      <c r="F9" s="1" t="s">
        <v>20</v>
      </c>
      <c r="H9" s="1" t="s">
        <v>21</v>
      </c>
      <c r="J9" s="19">
        <v>22.8</v>
      </c>
      <c r="K9" s="13">
        <f t="shared" si="0"/>
        <v>2.5154096140825946</v>
      </c>
      <c r="L9" s="19">
        <f t="shared" si="1"/>
        <v>3.8000000000000007</v>
      </c>
      <c r="M9" s="22">
        <f t="shared" si="2"/>
        <v>72.727272727272748</v>
      </c>
      <c r="O9" s="1" t="s">
        <v>33</v>
      </c>
    </row>
    <row r="10" spans="1:15" ht="15.75" thickBot="1" x14ac:dyDescent="0.3">
      <c r="A10" s="5"/>
      <c r="B10" s="24"/>
      <c r="C10" s="44">
        <v>44073</v>
      </c>
      <c r="D10" s="30">
        <v>8</v>
      </c>
      <c r="H10" s="1" t="s">
        <v>22</v>
      </c>
      <c r="I10" s="14" t="s">
        <v>25</v>
      </c>
      <c r="J10" s="19">
        <v>27.5</v>
      </c>
      <c r="K10" s="13">
        <f t="shared" si="0"/>
        <v>3.033937034529445</v>
      </c>
      <c r="L10" s="19">
        <f t="shared" si="1"/>
        <v>4.6999999999999993</v>
      </c>
      <c r="M10" s="22">
        <f t="shared" si="2"/>
        <v>113.6363636363636</v>
      </c>
      <c r="N10" s="1" t="s">
        <v>23</v>
      </c>
      <c r="O10" s="1" t="s">
        <v>26</v>
      </c>
    </row>
    <row r="11" spans="1:15" x14ac:dyDescent="0.25">
      <c r="A11" s="5"/>
      <c r="B11" s="5"/>
      <c r="C11" s="39">
        <v>44074</v>
      </c>
      <c r="D11" s="9">
        <v>9</v>
      </c>
      <c r="E11" s="1" t="s">
        <v>28</v>
      </c>
      <c r="H11" s="1" t="s">
        <v>27</v>
      </c>
      <c r="I11" s="14" t="s">
        <v>25</v>
      </c>
      <c r="J11" s="19">
        <v>34.799999999999997</v>
      </c>
      <c r="K11" s="13">
        <f t="shared" si="0"/>
        <v>3.8393094109681698</v>
      </c>
      <c r="L11" s="19">
        <f t="shared" si="1"/>
        <v>7.2999999999999972</v>
      </c>
      <c r="M11" s="22">
        <f t="shared" si="2"/>
        <v>231.8181818181817</v>
      </c>
      <c r="N11" s="1" t="s">
        <v>23</v>
      </c>
    </row>
    <row r="12" spans="1:15" x14ac:dyDescent="0.25">
      <c r="A12" s="5"/>
      <c r="B12" s="5"/>
      <c r="C12" s="5">
        <v>44075</v>
      </c>
      <c r="D12" s="9">
        <v>10</v>
      </c>
      <c r="F12" s="1" t="s">
        <v>39</v>
      </c>
      <c r="I12" s="14" t="s">
        <v>25</v>
      </c>
      <c r="J12" s="19">
        <v>40.799999999999997</v>
      </c>
      <c r="K12" s="13">
        <f t="shared" si="0"/>
        <v>4.5012593094109583</v>
      </c>
      <c r="L12" s="19">
        <f t="shared" si="1"/>
        <v>6</v>
      </c>
      <c r="M12" s="22">
        <f t="shared" si="2"/>
        <v>172.72727272727269</v>
      </c>
    </row>
    <row r="13" spans="1:15" x14ac:dyDescent="0.25">
      <c r="A13" s="18"/>
      <c r="B13" s="54"/>
      <c r="C13" s="5">
        <v>44076</v>
      </c>
      <c r="D13" s="9">
        <v>11</v>
      </c>
      <c r="F13" s="1" t="s">
        <v>31</v>
      </c>
      <c r="J13" s="19">
        <v>46</v>
      </c>
      <c r="K13" s="13">
        <f t="shared" si="0"/>
        <v>5.0749492213947081</v>
      </c>
      <c r="L13" s="19">
        <f t="shared" si="1"/>
        <v>5.2000000000000028</v>
      </c>
      <c r="M13" s="22">
        <f t="shared" si="2"/>
        <v>136.36363636363649</v>
      </c>
      <c r="N13" s="1" t="s">
        <v>23</v>
      </c>
    </row>
    <row r="14" spans="1:15" x14ac:dyDescent="0.25">
      <c r="A14" s="15" t="s">
        <v>2</v>
      </c>
      <c r="B14" s="52"/>
      <c r="C14" s="5">
        <v>44077</v>
      </c>
      <c r="D14" s="9">
        <v>12</v>
      </c>
      <c r="I14" s="1" t="s">
        <v>35</v>
      </c>
      <c r="J14" s="19">
        <v>52.98</v>
      </c>
      <c r="K14" s="13">
        <f t="shared" si="0"/>
        <v>5.8450176032498176</v>
      </c>
      <c r="L14" s="19">
        <f t="shared" si="1"/>
        <v>6.9799999999999969</v>
      </c>
      <c r="M14" s="22">
        <f t="shared" si="2"/>
        <v>217.27272727272714</v>
      </c>
      <c r="N14" s="1" t="s">
        <v>23</v>
      </c>
    </row>
    <row r="15" spans="1:15" ht="15.75" thickBot="1" x14ac:dyDescent="0.3">
      <c r="A15" s="15"/>
      <c r="B15" s="53"/>
      <c r="C15" s="50">
        <v>44078</v>
      </c>
      <c r="D15" s="18">
        <v>13</v>
      </c>
      <c r="J15" s="19">
        <v>59</v>
      </c>
      <c r="K15" s="13">
        <f t="shared" si="0"/>
        <v>6.509174001354082</v>
      </c>
      <c r="L15" s="19">
        <f t="shared" si="1"/>
        <v>6.0200000000000031</v>
      </c>
      <c r="M15" s="22">
        <f t="shared" si="2"/>
        <v>173.6363636363638</v>
      </c>
    </row>
    <row r="16" spans="1:15" x14ac:dyDescent="0.25">
      <c r="A16" s="15"/>
      <c r="B16" s="23" t="s">
        <v>2</v>
      </c>
      <c r="C16" s="41">
        <v>44079</v>
      </c>
      <c r="D16" s="29">
        <v>14</v>
      </c>
      <c r="I16" s="1" t="s">
        <v>35</v>
      </c>
      <c r="J16" s="19">
        <v>65</v>
      </c>
      <c r="K16" s="13">
        <f t="shared" si="0"/>
        <v>7.1711238997968696</v>
      </c>
      <c r="L16" s="19">
        <f t="shared" si="1"/>
        <v>6</v>
      </c>
      <c r="M16" s="22">
        <f t="shared" si="2"/>
        <v>172.72727272727269</v>
      </c>
      <c r="N16" s="1" t="s">
        <v>34</v>
      </c>
      <c r="O16" s="1" t="s">
        <v>42</v>
      </c>
    </row>
    <row r="17" spans="1:15" ht="15.75" thickBot="1" x14ac:dyDescent="0.3">
      <c r="A17" s="15"/>
      <c r="B17" s="23"/>
      <c r="C17" s="42">
        <v>44080</v>
      </c>
      <c r="D17" s="29">
        <v>15</v>
      </c>
      <c r="F17" s="12"/>
      <c r="G17" s="1" t="s">
        <v>74</v>
      </c>
      <c r="H17" s="1" t="s">
        <v>38</v>
      </c>
      <c r="I17" s="1" t="s">
        <v>35</v>
      </c>
      <c r="J17" s="19">
        <v>71.180000000000007</v>
      </c>
      <c r="K17" s="13">
        <f t="shared" si="0"/>
        <v>7.8529322951929421</v>
      </c>
      <c r="L17" s="19">
        <f t="shared" si="1"/>
        <v>6.1800000000000068</v>
      </c>
      <c r="M17" s="22">
        <f t="shared" si="2"/>
        <v>180.90909090909122</v>
      </c>
      <c r="N17" s="1" t="s">
        <v>34</v>
      </c>
      <c r="O17" s="1" t="s">
        <v>66</v>
      </c>
    </row>
    <row r="18" spans="1:15" x14ac:dyDescent="0.25">
      <c r="A18" s="15"/>
      <c r="B18" s="15"/>
      <c r="C18" s="38">
        <v>44081</v>
      </c>
      <c r="D18" s="15">
        <v>16</v>
      </c>
      <c r="H18" s="1" t="s">
        <v>40</v>
      </c>
      <c r="J18" s="19">
        <v>79.05</v>
      </c>
      <c r="K18" s="13">
        <f t="shared" si="0"/>
        <v>8.7211899119837319</v>
      </c>
      <c r="L18" s="19">
        <f t="shared" si="1"/>
        <v>7.8699999999999903</v>
      </c>
      <c r="M18" s="22">
        <f t="shared" si="2"/>
        <v>257.72727272727229</v>
      </c>
      <c r="O18" s="1" t="s">
        <v>41</v>
      </c>
    </row>
    <row r="19" spans="1:15" x14ac:dyDescent="0.25">
      <c r="A19" s="15"/>
      <c r="B19" s="15"/>
      <c r="C19" s="16">
        <v>44082</v>
      </c>
      <c r="D19" s="15">
        <v>17</v>
      </c>
      <c r="F19" s="1" t="s">
        <v>48</v>
      </c>
      <c r="G19" s="1" t="s">
        <v>71</v>
      </c>
      <c r="H19" s="1" t="s">
        <v>43</v>
      </c>
      <c r="J19" s="19">
        <v>87</v>
      </c>
      <c r="K19" s="13">
        <f t="shared" si="0"/>
        <v>9.5982735274204263</v>
      </c>
      <c r="L19" s="19">
        <f t="shared" si="1"/>
        <v>7.9500000000000028</v>
      </c>
      <c r="M19" s="22">
        <f t="shared" si="2"/>
        <v>261.36363636363649</v>
      </c>
      <c r="O19" s="1" t="s">
        <v>70</v>
      </c>
    </row>
    <row r="20" spans="1:15" x14ac:dyDescent="0.25">
      <c r="A20" s="15"/>
      <c r="B20" s="15"/>
      <c r="C20" s="16">
        <v>44083</v>
      </c>
      <c r="D20" s="15">
        <v>18</v>
      </c>
      <c r="J20" s="19">
        <v>94</v>
      </c>
      <c r="K20" s="13">
        <f t="shared" si="0"/>
        <v>10.370548408937012</v>
      </c>
      <c r="L20" s="19">
        <f t="shared" si="1"/>
        <v>7</v>
      </c>
      <c r="M20" s="22">
        <f t="shared" si="2"/>
        <v>218.18181818181819</v>
      </c>
      <c r="O20" s="1" t="s">
        <v>45</v>
      </c>
    </row>
    <row r="21" spans="1:15" x14ac:dyDescent="0.25">
      <c r="A21" s="15"/>
      <c r="B21" s="15"/>
      <c r="C21" s="16">
        <v>44084</v>
      </c>
      <c r="D21" s="15">
        <v>19</v>
      </c>
      <c r="I21" s="1" t="s">
        <v>44</v>
      </c>
      <c r="J21" s="19">
        <v>102</v>
      </c>
      <c r="K21" s="13">
        <f t="shared" si="0"/>
        <v>11.253148273527396</v>
      </c>
      <c r="L21" s="19">
        <f t="shared" si="1"/>
        <v>8</v>
      </c>
      <c r="M21" s="22">
        <f t="shared" si="2"/>
        <v>263.63636363636363</v>
      </c>
      <c r="N21" s="1" t="s">
        <v>34</v>
      </c>
      <c r="O21" s="1" t="s">
        <v>46</v>
      </c>
    </row>
    <row r="22" spans="1:15" ht="15.75" thickBot="1" x14ac:dyDescent="0.3">
      <c r="A22" s="15"/>
      <c r="B22" s="15"/>
      <c r="C22" s="34">
        <v>44085</v>
      </c>
      <c r="D22" s="15">
        <v>20</v>
      </c>
      <c r="H22" s="1" t="s">
        <v>47</v>
      </c>
      <c r="J22" s="19">
        <v>110.7</v>
      </c>
      <c r="K22" s="13">
        <f t="shared" si="0"/>
        <v>12.212975626269438</v>
      </c>
      <c r="L22" s="19">
        <f t="shared" si="1"/>
        <v>8.7000000000000028</v>
      </c>
      <c r="M22" s="22">
        <f t="shared" si="2"/>
        <v>295.45454545454555</v>
      </c>
      <c r="O22" s="1" t="s">
        <v>52</v>
      </c>
    </row>
    <row r="23" spans="1:15" x14ac:dyDescent="0.25">
      <c r="A23" s="15"/>
      <c r="B23" s="23"/>
      <c r="C23" s="41">
        <v>44086</v>
      </c>
      <c r="D23" s="29">
        <v>21</v>
      </c>
      <c r="J23" s="19">
        <v>118.3</v>
      </c>
      <c r="K23" s="13">
        <f t="shared" si="0"/>
        <v>13.051445497630302</v>
      </c>
      <c r="L23" s="19">
        <f t="shared" si="1"/>
        <v>7.5999999999999943</v>
      </c>
      <c r="M23" s="22">
        <f t="shared" si="2"/>
        <v>245.45454545454515</v>
      </c>
    </row>
    <row r="24" spans="1:15" ht="15.75" thickBot="1" x14ac:dyDescent="0.3">
      <c r="A24" s="15"/>
      <c r="B24" s="23"/>
      <c r="C24" s="42">
        <v>44087</v>
      </c>
      <c r="D24" s="29">
        <v>22</v>
      </c>
      <c r="H24" s="1" t="s">
        <v>49</v>
      </c>
      <c r="J24" s="19">
        <v>126</v>
      </c>
      <c r="K24" s="13">
        <f t="shared" si="0"/>
        <v>13.900947867298548</v>
      </c>
      <c r="L24" s="19">
        <f t="shared" si="1"/>
        <v>7.7000000000000028</v>
      </c>
      <c r="M24" s="22">
        <f t="shared" si="2"/>
        <v>250.00000000000017</v>
      </c>
    </row>
    <row r="25" spans="1:15" x14ac:dyDescent="0.25">
      <c r="A25" s="15"/>
      <c r="B25" s="15"/>
      <c r="C25" s="38">
        <v>44088</v>
      </c>
      <c r="D25" s="15">
        <v>23</v>
      </c>
      <c r="H25" s="1" t="s">
        <v>47</v>
      </c>
      <c r="I25" s="1" t="s">
        <v>44</v>
      </c>
      <c r="J25" s="19">
        <v>134</v>
      </c>
      <c r="K25" s="13">
        <f t="shared" si="0"/>
        <v>14.783547731888932</v>
      </c>
      <c r="L25" s="19">
        <f t="shared" si="1"/>
        <v>8</v>
      </c>
      <c r="M25" s="22">
        <f t="shared" si="2"/>
        <v>263.63636363636363</v>
      </c>
      <c r="N25" s="1" t="s">
        <v>23</v>
      </c>
      <c r="O25" s="1" t="s">
        <v>51</v>
      </c>
    </row>
    <row r="26" spans="1:15" x14ac:dyDescent="0.25">
      <c r="A26" s="15"/>
      <c r="B26" s="15"/>
      <c r="C26" s="16">
        <v>44089</v>
      </c>
      <c r="D26" s="15">
        <v>24</v>
      </c>
      <c r="J26" s="19">
        <v>142</v>
      </c>
      <c r="K26" s="13">
        <f t="shared" si="0"/>
        <v>15.666147596479316</v>
      </c>
      <c r="L26" s="19">
        <f t="shared" si="1"/>
        <v>8</v>
      </c>
      <c r="M26" s="22">
        <f t="shared" si="2"/>
        <v>263.63636363636363</v>
      </c>
    </row>
    <row r="27" spans="1:15" x14ac:dyDescent="0.25">
      <c r="A27" s="15"/>
      <c r="B27" s="15"/>
      <c r="C27" s="16">
        <v>44090</v>
      </c>
      <c r="D27" s="15">
        <v>25</v>
      </c>
      <c r="I27" s="1" t="s">
        <v>44</v>
      </c>
      <c r="J27" s="19">
        <v>150</v>
      </c>
      <c r="K27" s="13">
        <f t="shared" si="0"/>
        <v>16.548747461069699</v>
      </c>
      <c r="L27" s="19">
        <f t="shared" si="1"/>
        <v>8</v>
      </c>
      <c r="M27" s="22">
        <f t="shared" ref="M27:M41" si="3">(L27/22*1000)-100</f>
        <v>263.63636363636363</v>
      </c>
      <c r="N27" s="1" t="s">
        <v>23</v>
      </c>
      <c r="O27" s="1" t="s">
        <v>53</v>
      </c>
    </row>
    <row r="28" spans="1:15" x14ac:dyDescent="0.25">
      <c r="A28" s="15"/>
      <c r="B28" s="15"/>
      <c r="C28" s="16">
        <v>44091</v>
      </c>
      <c r="D28" s="15">
        <v>26</v>
      </c>
      <c r="J28" s="19">
        <v>157</v>
      </c>
      <c r="K28" s="13">
        <f t="shared" si="0"/>
        <v>17.321022342586286</v>
      </c>
      <c r="L28" s="19">
        <f t="shared" si="1"/>
        <v>7</v>
      </c>
      <c r="M28" s="22">
        <f t="shared" si="3"/>
        <v>218.18181818181819</v>
      </c>
      <c r="O28" s="1" t="s">
        <v>54</v>
      </c>
    </row>
    <row r="29" spans="1:15" ht="15.75" thickBot="1" x14ac:dyDescent="0.3">
      <c r="A29" s="15"/>
      <c r="B29" s="15"/>
      <c r="C29" s="34">
        <v>44092</v>
      </c>
      <c r="D29" s="15">
        <v>27</v>
      </c>
      <c r="E29" s="1" t="s">
        <v>55</v>
      </c>
      <c r="H29" s="1" t="s">
        <v>57</v>
      </c>
      <c r="I29" s="1" t="s">
        <v>44</v>
      </c>
      <c r="J29" s="19">
        <v>166.539285714286</v>
      </c>
      <c r="K29" s="13">
        <f t="shared" si="0"/>
        <v>18.373443877551011</v>
      </c>
      <c r="L29" s="19">
        <f t="shared" si="1"/>
        <v>9.5392857142859953</v>
      </c>
      <c r="M29" s="22">
        <f t="shared" si="3"/>
        <v>333.60389610390888</v>
      </c>
      <c r="N29" s="1" t="s">
        <v>23</v>
      </c>
    </row>
    <row r="30" spans="1:15" x14ac:dyDescent="0.25">
      <c r="A30" s="15"/>
      <c r="B30" s="23"/>
      <c r="C30" s="41">
        <v>44093</v>
      </c>
      <c r="D30" s="29">
        <v>28</v>
      </c>
      <c r="H30" s="1" t="s">
        <v>56</v>
      </c>
      <c r="J30" s="19">
        <v>176</v>
      </c>
      <c r="K30" s="13">
        <f t="shared" si="0"/>
        <v>19.417197020988446</v>
      </c>
      <c r="L30" s="19">
        <f t="shared" si="1"/>
        <v>9.4607142857140047</v>
      </c>
      <c r="M30" s="22">
        <f t="shared" si="3"/>
        <v>330.0324675324548</v>
      </c>
    </row>
    <row r="31" spans="1:15" ht="15.75" thickBot="1" x14ac:dyDescent="0.3">
      <c r="A31" s="15"/>
      <c r="B31" s="23"/>
      <c r="C31" s="42">
        <v>44094</v>
      </c>
      <c r="D31" s="29">
        <v>29</v>
      </c>
      <c r="H31" s="1" t="s">
        <v>61</v>
      </c>
      <c r="J31" s="19">
        <v>185</v>
      </c>
      <c r="K31" s="13">
        <f t="shared" si="0"/>
        <v>20.410121868652631</v>
      </c>
      <c r="L31" s="19">
        <f t="shared" si="1"/>
        <v>9</v>
      </c>
      <c r="M31" s="22">
        <f t="shared" si="3"/>
        <v>309.09090909090912</v>
      </c>
      <c r="O31" s="1" t="s">
        <v>59</v>
      </c>
    </row>
    <row r="32" spans="1:15" x14ac:dyDescent="0.25">
      <c r="A32" s="15"/>
      <c r="B32" s="15"/>
      <c r="C32" s="38">
        <v>44095</v>
      </c>
      <c r="D32" s="15">
        <v>30</v>
      </c>
      <c r="H32" s="1" t="s">
        <v>113</v>
      </c>
      <c r="I32" s="1" t="s">
        <v>60</v>
      </c>
      <c r="J32" s="19">
        <v>193</v>
      </c>
      <c r="K32" s="13">
        <f t="shared" si="0"/>
        <v>21.292721733243013</v>
      </c>
      <c r="L32" s="19">
        <f t="shared" si="1"/>
        <v>8</v>
      </c>
      <c r="M32" s="22">
        <f t="shared" si="3"/>
        <v>263.63636363636363</v>
      </c>
      <c r="N32" s="1" t="s">
        <v>23</v>
      </c>
    </row>
    <row r="33" spans="1:15" x14ac:dyDescent="0.25">
      <c r="A33" s="15"/>
      <c r="B33" s="15"/>
      <c r="C33" s="16">
        <v>44096</v>
      </c>
      <c r="D33" s="15">
        <v>31</v>
      </c>
      <c r="H33" s="1" t="s">
        <v>113</v>
      </c>
      <c r="J33" s="19">
        <v>201.6</v>
      </c>
      <c r="K33" s="13">
        <f t="shared" si="0"/>
        <v>22.241516587677676</v>
      </c>
      <c r="L33" s="19">
        <f t="shared" si="1"/>
        <v>8.5999999999999943</v>
      </c>
      <c r="M33" s="22">
        <f t="shared" si="3"/>
        <v>290.90909090909065</v>
      </c>
      <c r="O33" s="1" t="s">
        <v>80</v>
      </c>
    </row>
    <row r="34" spans="1:15" x14ac:dyDescent="0.25">
      <c r="A34" s="15"/>
      <c r="B34" s="15"/>
      <c r="C34" s="16">
        <v>44097</v>
      </c>
      <c r="D34" s="15">
        <v>32</v>
      </c>
      <c r="H34" s="1" t="s">
        <v>113</v>
      </c>
      <c r="J34" s="19">
        <v>209</v>
      </c>
      <c r="K34" s="13">
        <f t="shared" si="0"/>
        <v>23.057921462423781</v>
      </c>
      <c r="L34" s="19">
        <f t="shared" si="1"/>
        <v>7.4000000000000057</v>
      </c>
      <c r="M34" s="22">
        <f t="shared" si="3"/>
        <v>236.36363636363666</v>
      </c>
      <c r="O34" s="1" t="s">
        <v>63</v>
      </c>
    </row>
    <row r="35" spans="1:15" x14ac:dyDescent="0.25">
      <c r="A35" s="15"/>
      <c r="B35" s="15"/>
      <c r="C35" s="16">
        <v>44098</v>
      </c>
      <c r="D35" s="15">
        <v>33</v>
      </c>
      <c r="H35" s="1" t="s">
        <v>113</v>
      </c>
      <c r="I35" s="1" t="s">
        <v>44</v>
      </c>
      <c r="J35" s="19">
        <v>216.2</v>
      </c>
      <c r="K35" s="13">
        <f t="shared" si="0"/>
        <v>23.852261340555124</v>
      </c>
      <c r="L35" s="19">
        <f t="shared" si="1"/>
        <v>7.1999999999999886</v>
      </c>
      <c r="M35" s="22">
        <f t="shared" si="3"/>
        <v>227.2727272727268</v>
      </c>
      <c r="N35" s="1" t="s">
        <v>23</v>
      </c>
      <c r="O35" s="1" t="s">
        <v>64</v>
      </c>
    </row>
    <row r="36" spans="1:15" ht="15.75" thickBot="1" x14ac:dyDescent="0.3">
      <c r="A36" s="15"/>
      <c r="B36" s="15"/>
      <c r="C36" s="34">
        <v>44099</v>
      </c>
      <c r="D36" s="15">
        <v>34</v>
      </c>
      <c r="F36" s="1" t="s">
        <v>65</v>
      </c>
      <c r="H36" s="1" t="s">
        <v>113</v>
      </c>
      <c r="I36" s="1" t="s">
        <v>60</v>
      </c>
      <c r="J36" s="19">
        <v>223.5</v>
      </c>
      <c r="K36" s="13">
        <f t="shared" si="0"/>
        <v>24.657633716993853</v>
      </c>
      <c r="L36" s="19">
        <f t="shared" si="1"/>
        <v>7.3000000000000114</v>
      </c>
      <c r="M36" s="22">
        <f t="shared" si="3"/>
        <v>231.81818181818232</v>
      </c>
      <c r="N36" s="1" t="s">
        <v>23</v>
      </c>
      <c r="O36" s="1" t="s">
        <v>67</v>
      </c>
    </row>
    <row r="37" spans="1:15" x14ac:dyDescent="0.25">
      <c r="A37" s="15"/>
      <c r="B37" s="23"/>
      <c r="C37" s="41">
        <v>44100</v>
      </c>
      <c r="D37" s="29">
        <v>35</v>
      </c>
      <c r="H37" s="1" t="s">
        <v>113</v>
      </c>
      <c r="J37" s="19">
        <v>232</v>
      </c>
      <c r="K37" s="13">
        <f t="shared" si="0"/>
        <v>25.595396073121137</v>
      </c>
      <c r="L37" s="19">
        <f t="shared" si="1"/>
        <v>8.5</v>
      </c>
      <c r="M37" s="22">
        <f t="shared" si="3"/>
        <v>286.36363636363637</v>
      </c>
      <c r="N37" s="1" t="s">
        <v>23</v>
      </c>
      <c r="O37" s="21"/>
    </row>
    <row r="38" spans="1:15" ht="15.75" thickBot="1" x14ac:dyDescent="0.3">
      <c r="A38" s="15"/>
      <c r="B38" s="23"/>
      <c r="C38" s="42">
        <v>44101</v>
      </c>
      <c r="D38" s="29">
        <v>36</v>
      </c>
      <c r="G38" s="1" t="s">
        <v>73</v>
      </c>
      <c r="H38" s="1" t="s">
        <v>113</v>
      </c>
      <c r="J38" s="19">
        <v>240</v>
      </c>
      <c r="K38" s="13">
        <f t="shared" si="0"/>
        <v>26.477995937711519</v>
      </c>
      <c r="L38" s="19">
        <f t="shared" si="1"/>
        <v>8</v>
      </c>
      <c r="M38" s="22">
        <f t="shared" si="3"/>
        <v>263.63636363636363</v>
      </c>
      <c r="O38" s="1" t="s">
        <v>77</v>
      </c>
    </row>
    <row r="39" spans="1:15" x14ac:dyDescent="0.25">
      <c r="A39" s="15"/>
      <c r="B39" s="15"/>
      <c r="C39" s="38">
        <v>44102</v>
      </c>
      <c r="D39" s="15">
        <v>37</v>
      </c>
      <c r="G39" s="1" t="s">
        <v>72</v>
      </c>
      <c r="H39" s="1" t="s">
        <v>113</v>
      </c>
      <c r="J39" s="19">
        <v>250.548739495799</v>
      </c>
      <c r="K39" s="13">
        <f t="shared" si="0"/>
        <v>27.641785444035449</v>
      </c>
      <c r="L39" s="19">
        <f t="shared" si="1"/>
        <v>10.548739495798998</v>
      </c>
      <c r="M39" s="22">
        <f t="shared" si="3"/>
        <v>379.48815889995444</v>
      </c>
      <c r="N39" s="1" t="s">
        <v>23</v>
      </c>
      <c r="O39" s="1" t="s">
        <v>68</v>
      </c>
    </row>
    <row r="40" spans="1:15" x14ac:dyDescent="0.25">
      <c r="A40" s="15"/>
      <c r="B40" s="15"/>
      <c r="C40" s="16">
        <v>44103</v>
      </c>
      <c r="D40" s="15">
        <v>38</v>
      </c>
      <c r="G40" s="1" t="s">
        <v>75</v>
      </c>
      <c r="H40" s="1" t="s">
        <v>113</v>
      </c>
      <c r="I40" s="1" t="s">
        <v>44</v>
      </c>
      <c r="J40" s="19">
        <v>263</v>
      </c>
      <c r="K40" s="13">
        <f t="shared" si="0"/>
        <v>29.015470548408874</v>
      </c>
      <c r="L40" s="19">
        <f t="shared" si="1"/>
        <v>12.451260504201002</v>
      </c>
      <c r="M40" s="22">
        <f t="shared" si="3"/>
        <v>465.96638655459094</v>
      </c>
      <c r="N40" s="1" t="s">
        <v>23</v>
      </c>
    </row>
    <row r="41" spans="1:15" x14ac:dyDescent="0.25">
      <c r="A41" s="15"/>
      <c r="B41" s="15"/>
      <c r="C41" s="16">
        <v>44104</v>
      </c>
      <c r="D41" s="15">
        <v>39</v>
      </c>
      <c r="G41" s="1" t="s">
        <v>76</v>
      </c>
      <c r="H41" s="1" t="s">
        <v>113</v>
      </c>
      <c r="J41" s="19">
        <v>272.60000000000002</v>
      </c>
      <c r="K41" s="13">
        <f t="shared" si="0"/>
        <v>30.074590385917336</v>
      </c>
      <c r="L41" s="19">
        <f t="shared" si="1"/>
        <v>9.6000000000000227</v>
      </c>
      <c r="M41" s="22">
        <f t="shared" si="3"/>
        <v>336.3636363636374</v>
      </c>
    </row>
    <row r="42" spans="1:15" x14ac:dyDescent="0.25">
      <c r="A42" s="15"/>
      <c r="B42" s="15"/>
      <c r="C42" s="16">
        <v>44105</v>
      </c>
      <c r="D42" s="15">
        <v>40</v>
      </c>
      <c r="H42" s="1" t="s">
        <v>113</v>
      </c>
      <c r="I42" s="1" t="s">
        <v>44</v>
      </c>
      <c r="J42" s="19">
        <v>284</v>
      </c>
      <c r="K42" s="13">
        <f t="shared" si="0"/>
        <v>31.332295192958632</v>
      </c>
      <c r="L42" s="19">
        <f t="shared" si="1"/>
        <v>11.399999999999977</v>
      </c>
      <c r="M42" s="22">
        <f>(L42/22*1000)-100</f>
        <v>418.18181818181722</v>
      </c>
      <c r="N42" s="1" t="s">
        <v>23</v>
      </c>
    </row>
    <row r="43" spans="1:15" ht="15.75" thickBot="1" x14ac:dyDescent="0.3">
      <c r="A43" s="49"/>
      <c r="B43" s="49"/>
      <c r="C43" s="51">
        <v>44106</v>
      </c>
      <c r="D43" s="49">
        <v>41</v>
      </c>
      <c r="H43" s="1" t="s">
        <v>112</v>
      </c>
      <c r="J43" s="19">
        <v>292.8</v>
      </c>
      <c r="K43" s="13">
        <f t="shared" si="0"/>
        <v>32.303155044008058</v>
      </c>
      <c r="L43" s="19">
        <f t="shared" si="1"/>
        <v>8.8000000000000114</v>
      </c>
      <c r="M43" s="22">
        <f t="shared" ref="M43:M66" si="4">(L43/12*1000)-100</f>
        <v>633.33333333333428</v>
      </c>
      <c r="O43" s="3" t="s">
        <v>78</v>
      </c>
    </row>
    <row r="44" spans="1:15" x14ac:dyDescent="0.25">
      <c r="A44" s="8" t="s">
        <v>5</v>
      </c>
      <c r="B44" s="27" t="s">
        <v>5</v>
      </c>
      <c r="C44" s="47">
        <v>44107</v>
      </c>
      <c r="D44" s="32">
        <v>42</v>
      </c>
      <c r="G44" s="1" t="s">
        <v>79</v>
      </c>
      <c r="H44" s="1" t="s">
        <v>112</v>
      </c>
      <c r="I44" s="1" t="s">
        <v>44</v>
      </c>
      <c r="J44" s="19">
        <v>303</v>
      </c>
      <c r="K44" s="13">
        <f t="shared" si="0"/>
        <v>33.428469871360797</v>
      </c>
      <c r="L44" s="19">
        <f t="shared" si="1"/>
        <v>10.199999999999989</v>
      </c>
      <c r="M44" s="22">
        <f t="shared" si="4"/>
        <v>749.99999999999909</v>
      </c>
      <c r="N44" s="1" t="s">
        <v>23</v>
      </c>
      <c r="O44" s="1" t="s">
        <v>82</v>
      </c>
    </row>
    <row r="45" spans="1:15" ht="15.75" thickBot="1" x14ac:dyDescent="0.3">
      <c r="A45" s="8"/>
      <c r="B45" s="27"/>
      <c r="C45" s="48">
        <v>44108</v>
      </c>
      <c r="D45" s="32">
        <v>43</v>
      </c>
      <c r="F45" s="1" t="s">
        <v>95</v>
      </c>
      <c r="H45" s="1" t="s">
        <v>112</v>
      </c>
      <c r="J45" s="19">
        <v>312</v>
      </c>
      <c r="K45" s="13">
        <f t="shared" si="0"/>
        <v>34.421394719024974</v>
      </c>
      <c r="L45" s="19">
        <f>J45-J44</f>
        <v>9</v>
      </c>
      <c r="M45" s="22">
        <f t="shared" si="4"/>
        <v>650</v>
      </c>
      <c r="O45" s="1" t="s">
        <v>83</v>
      </c>
    </row>
    <row r="46" spans="1:15" x14ac:dyDescent="0.25">
      <c r="A46" s="8"/>
      <c r="B46" s="8"/>
      <c r="C46" s="40">
        <v>44109</v>
      </c>
      <c r="D46" s="8">
        <v>44</v>
      </c>
      <c r="H46" s="1" t="s">
        <v>112</v>
      </c>
      <c r="J46" s="19">
        <v>319.3</v>
      </c>
      <c r="K46" s="13">
        <f t="shared" si="0"/>
        <v>35.2267670954637</v>
      </c>
      <c r="L46" s="19">
        <f t="shared" si="1"/>
        <v>7.3000000000000114</v>
      </c>
      <c r="M46" s="22">
        <f t="shared" si="4"/>
        <v>508.33333333333428</v>
      </c>
      <c r="O46" s="1" t="s">
        <v>81</v>
      </c>
    </row>
    <row r="47" spans="1:15" x14ac:dyDescent="0.25">
      <c r="A47" s="8"/>
      <c r="B47" s="8"/>
      <c r="C47" s="10">
        <v>44110</v>
      </c>
      <c r="D47" s="8">
        <v>45</v>
      </c>
      <c r="G47" s="1" t="s">
        <v>84</v>
      </c>
      <c r="H47" s="1" t="s">
        <v>112</v>
      </c>
      <c r="J47" s="19">
        <v>326.89999999999998</v>
      </c>
      <c r="K47" s="13">
        <f t="shared" si="0"/>
        <v>36.065236966824564</v>
      </c>
      <c r="L47" s="19">
        <f t="shared" si="1"/>
        <v>7.5999999999999659</v>
      </c>
      <c r="M47" s="22">
        <f t="shared" si="4"/>
        <v>533.33333333333053</v>
      </c>
      <c r="N47" s="1" t="s">
        <v>23</v>
      </c>
      <c r="O47" s="1" t="s">
        <v>85</v>
      </c>
    </row>
    <row r="48" spans="1:15" x14ac:dyDescent="0.25">
      <c r="A48" s="8"/>
      <c r="B48" s="8"/>
      <c r="C48" s="10">
        <v>44111</v>
      </c>
      <c r="D48" s="8">
        <v>46</v>
      </c>
      <c r="H48" s="1" t="s">
        <v>112</v>
      </c>
      <c r="I48" s="1" t="s">
        <v>44</v>
      </c>
      <c r="J48" s="19">
        <v>335</v>
      </c>
      <c r="K48" s="13">
        <f t="shared" si="0"/>
        <v>36.958869329722326</v>
      </c>
      <c r="L48" s="19">
        <f t="shared" si="1"/>
        <v>8.1000000000000227</v>
      </c>
      <c r="M48" s="22">
        <f t="shared" si="4"/>
        <v>575.00000000000193</v>
      </c>
      <c r="N48" s="1" t="s">
        <v>23</v>
      </c>
      <c r="O48" s="3" t="s">
        <v>87</v>
      </c>
    </row>
    <row r="49" spans="1:15" x14ac:dyDescent="0.25">
      <c r="A49" s="8"/>
      <c r="B49" s="8"/>
      <c r="C49" s="10">
        <v>44112</v>
      </c>
      <c r="D49" s="8">
        <v>47</v>
      </c>
      <c r="G49" s="1" t="s">
        <v>86</v>
      </c>
      <c r="H49" s="1" t="s">
        <v>112</v>
      </c>
      <c r="I49" s="1" t="s">
        <v>88</v>
      </c>
      <c r="J49" s="19">
        <v>343</v>
      </c>
      <c r="K49" s="13">
        <f t="shared" si="0"/>
        <v>37.841469194312715</v>
      </c>
      <c r="L49" s="19">
        <f t="shared" si="1"/>
        <v>8</v>
      </c>
      <c r="M49" s="22">
        <f t="shared" si="4"/>
        <v>566.66666666666663</v>
      </c>
      <c r="N49" s="1" t="s">
        <v>23</v>
      </c>
      <c r="O49" s="1" t="s">
        <v>89</v>
      </c>
    </row>
    <row r="50" spans="1:15" ht="15.75" thickBot="1" x14ac:dyDescent="0.3">
      <c r="A50" s="8"/>
      <c r="B50" s="8"/>
      <c r="C50" s="37">
        <v>44113</v>
      </c>
      <c r="D50" s="8">
        <v>48</v>
      </c>
      <c r="G50" s="1" t="s">
        <v>90</v>
      </c>
      <c r="H50" s="1" t="s">
        <v>112</v>
      </c>
      <c r="I50" s="1" t="s">
        <v>88</v>
      </c>
      <c r="J50" s="19">
        <v>352</v>
      </c>
      <c r="K50" s="13">
        <f t="shared" si="0"/>
        <v>38.834394041976893</v>
      </c>
      <c r="L50" s="19">
        <f t="shared" si="1"/>
        <v>9</v>
      </c>
      <c r="M50" s="22">
        <f t="shared" si="4"/>
        <v>650</v>
      </c>
      <c r="N50" s="1" t="s">
        <v>23</v>
      </c>
    </row>
    <row r="51" spans="1:15" x14ac:dyDescent="0.25">
      <c r="A51" s="8"/>
      <c r="B51" s="27"/>
      <c r="C51" s="47">
        <v>44114</v>
      </c>
      <c r="D51" s="32">
        <v>49</v>
      </c>
      <c r="H51" s="1" t="s">
        <v>112</v>
      </c>
      <c r="I51" s="1" t="s">
        <v>91</v>
      </c>
      <c r="J51" s="19">
        <v>360.2</v>
      </c>
      <c r="K51" s="13">
        <f t="shared" si="0"/>
        <v>39.739058903182034</v>
      </c>
      <c r="L51" s="19">
        <f t="shared" si="1"/>
        <v>8.1999999999999886</v>
      </c>
      <c r="M51" s="22">
        <f t="shared" si="4"/>
        <v>583.33333333333235</v>
      </c>
      <c r="N51" s="1" t="s">
        <v>23</v>
      </c>
    </row>
    <row r="52" spans="1:15" ht="15.75" thickBot="1" x14ac:dyDescent="0.3">
      <c r="A52" s="8"/>
      <c r="B52" s="27"/>
      <c r="C52" s="48">
        <v>44115</v>
      </c>
      <c r="D52" s="32">
        <v>50</v>
      </c>
      <c r="G52" s="1" t="s">
        <v>93</v>
      </c>
      <c r="H52" s="1" t="s">
        <v>112</v>
      </c>
      <c r="J52" s="19">
        <v>368.5</v>
      </c>
      <c r="K52" s="13">
        <f t="shared" si="0"/>
        <v>40.654756262694562</v>
      </c>
      <c r="L52" s="19">
        <f t="shared" si="1"/>
        <v>8.3000000000000114</v>
      </c>
      <c r="M52" s="22">
        <f t="shared" si="4"/>
        <v>591.66666666666765</v>
      </c>
      <c r="O52" s="1" t="s">
        <v>92</v>
      </c>
    </row>
    <row r="53" spans="1:15" x14ac:dyDescent="0.25">
      <c r="A53" s="8"/>
      <c r="B53" s="8"/>
      <c r="C53" s="40">
        <v>44116</v>
      </c>
      <c r="D53" s="8">
        <v>51</v>
      </c>
      <c r="H53" s="1" t="s">
        <v>112</v>
      </c>
      <c r="I53" s="1" t="s">
        <v>94</v>
      </c>
      <c r="J53" s="19">
        <v>378</v>
      </c>
      <c r="K53" s="13">
        <f t="shared" si="0"/>
        <v>41.702843601895644</v>
      </c>
      <c r="L53" s="19">
        <f t="shared" si="1"/>
        <v>9.5</v>
      </c>
      <c r="M53" s="22">
        <f t="shared" si="4"/>
        <v>691.66666666666663</v>
      </c>
      <c r="N53" s="1" t="s">
        <v>23</v>
      </c>
    </row>
    <row r="54" spans="1:15" x14ac:dyDescent="0.25">
      <c r="A54" s="8"/>
      <c r="B54" s="8"/>
      <c r="C54" s="10">
        <v>44117</v>
      </c>
      <c r="D54" s="8">
        <v>52</v>
      </c>
      <c r="G54" s="1" t="s">
        <v>96</v>
      </c>
      <c r="H54" s="1" t="s">
        <v>112</v>
      </c>
      <c r="I54" s="1" t="s">
        <v>60</v>
      </c>
      <c r="J54" s="19">
        <v>387</v>
      </c>
      <c r="K54" s="13">
        <f t="shared" si="0"/>
        <v>42.695768449559822</v>
      </c>
      <c r="L54" s="19">
        <f t="shared" si="1"/>
        <v>9</v>
      </c>
      <c r="M54" s="22">
        <f t="shared" si="4"/>
        <v>650</v>
      </c>
      <c r="N54" s="1" t="s">
        <v>23</v>
      </c>
      <c r="O54" s="1" t="s">
        <v>125</v>
      </c>
    </row>
    <row r="55" spans="1:15" x14ac:dyDescent="0.25">
      <c r="A55" s="8"/>
      <c r="B55" s="8"/>
      <c r="C55" s="10">
        <v>44118</v>
      </c>
      <c r="D55" s="8">
        <v>53</v>
      </c>
      <c r="H55" s="1" t="s">
        <v>112</v>
      </c>
      <c r="J55" s="19">
        <v>397.3</v>
      </c>
      <c r="K55" s="13">
        <f t="shared" si="0"/>
        <v>43.832115775219947</v>
      </c>
      <c r="L55" s="19">
        <f t="shared" si="1"/>
        <v>10.300000000000011</v>
      </c>
      <c r="M55" s="22">
        <f t="shared" si="4"/>
        <v>758.33333333333428</v>
      </c>
      <c r="N55" s="1" t="s">
        <v>23</v>
      </c>
    </row>
    <row r="56" spans="1:15" x14ac:dyDescent="0.25">
      <c r="A56" s="8"/>
      <c r="B56" s="8"/>
      <c r="C56" s="10">
        <v>44119</v>
      </c>
      <c r="D56" s="8">
        <v>54</v>
      </c>
      <c r="H56" s="1" t="s">
        <v>112</v>
      </c>
      <c r="I56" s="1" t="s">
        <v>97</v>
      </c>
      <c r="J56" s="19">
        <v>408</v>
      </c>
      <c r="K56" s="13">
        <f t="shared" si="0"/>
        <v>45.012593094109583</v>
      </c>
      <c r="L56" s="19">
        <f t="shared" si="1"/>
        <v>10.699999999999989</v>
      </c>
      <c r="M56" s="22">
        <f t="shared" si="4"/>
        <v>791.66666666666572</v>
      </c>
      <c r="N56" s="1" t="s">
        <v>23</v>
      </c>
      <c r="O56" s="1" t="s">
        <v>98</v>
      </c>
    </row>
    <row r="57" spans="1:15" ht="15.75" thickBot="1" x14ac:dyDescent="0.3">
      <c r="A57" s="8"/>
      <c r="B57" s="8"/>
      <c r="C57" s="37">
        <v>44120</v>
      </c>
      <c r="D57" s="8">
        <v>55</v>
      </c>
      <c r="H57" s="1" t="s">
        <v>112</v>
      </c>
      <c r="J57" s="19">
        <v>418.2</v>
      </c>
      <c r="K57" s="13">
        <f t="shared" si="0"/>
        <v>46.137907921462322</v>
      </c>
      <c r="L57" s="19">
        <f t="shared" si="1"/>
        <v>10.199999999999989</v>
      </c>
      <c r="M57" s="22">
        <f t="shared" si="4"/>
        <v>749.99999999999909</v>
      </c>
      <c r="N57" s="1" t="s">
        <v>23</v>
      </c>
    </row>
    <row r="58" spans="1:15" x14ac:dyDescent="0.25">
      <c r="A58" s="8"/>
      <c r="B58" s="27"/>
      <c r="C58" s="47">
        <v>44121</v>
      </c>
      <c r="D58" s="32">
        <v>56</v>
      </c>
      <c r="H58" s="1" t="s">
        <v>112</v>
      </c>
      <c r="I58" s="1" t="s">
        <v>99</v>
      </c>
      <c r="J58" s="19">
        <v>429</v>
      </c>
      <c r="K58" s="13">
        <f t="shared" si="0"/>
        <v>47.329417738659338</v>
      </c>
      <c r="L58" s="19">
        <f t="shared" si="1"/>
        <v>10.800000000000011</v>
      </c>
      <c r="M58" s="22">
        <f t="shared" si="4"/>
        <v>800.00000000000091</v>
      </c>
      <c r="N58" s="1" t="s">
        <v>23</v>
      </c>
      <c r="O58" s="1" t="s">
        <v>100</v>
      </c>
    </row>
    <row r="59" spans="1:15" ht="15.75" thickBot="1" x14ac:dyDescent="0.3">
      <c r="A59" s="8"/>
      <c r="B59" s="27"/>
      <c r="C59" s="48">
        <v>44122</v>
      </c>
      <c r="D59" s="32">
        <v>57</v>
      </c>
      <c r="G59" s="1" t="s">
        <v>101</v>
      </c>
      <c r="H59" s="1" t="s">
        <v>112</v>
      </c>
      <c r="I59" s="1" t="s">
        <v>99</v>
      </c>
      <c r="J59" s="19">
        <v>440</v>
      </c>
      <c r="K59" s="13">
        <f t="shared" si="0"/>
        <v>48.542992552471119</v>
      </c>
      <c r="L59" s="19">
        <f t="shared" si="1"/>
        <v>11</v>
      </c>
      <c r="M59" s="22">
        <f t="shared" si="4"/>
        <v>816.66666666666663</v>
      </c>
      <c r="N59" s="1" t="s">
        <v>23</v>
      </c>
      <c r="O59" s="3" t="s">
        <v>102</v>
      </c>
    </row>
    <row r="60" spans="1:15" x14ac:dyDescent="0.25">
      <c r="A60" s="8"/>
      <c r="B60" s="8"/>
      <c r="C60" s="40">
        <v>44123</v>
      </c>
      <c r="D60" s="8">
        <v>58</v>
      </c>
      <c r="H60" s="1" t="s">
        <v>112</v>
      </c>
      <c r="I60" s="1" t="s">
        <v>99</v>
      </c>
      <c r="J60" s="19">
        <v>450.5</v>
      </c>
      <c r="K60" s="13">
        <f t="shared" si="0"/>
        <v>49.701404874745997</v>
      </c>
      <c r="L60" s="19">
        <f t="shared" si="1"/>
        <v>10.5</v>
      </c>
      <c r="M60" s="22">
        <f t="shared" si="4"/>
        <v>775</v>
      </c>
      <c r="N60" s="1" t="s">
        <v>23</v>
      </c>
      <c r="O60" s="1" t="s">
        <v>103</v>
      </c>
    </row>
    <row r="61" spans="1:15" x14ac:dyDescent="0.25">
      <c r="A61" s="8"/>
      <c r="B61" s="8"/>
      <c r="C61" s="10">
        <v>44124</v>
      </c>
      <c r="D61" s="8">
        <v>59</v>
      </c>
      <c r="H61" s="1" t="s">
        <v>112</v>
      </c>
      <c r="J61" s="19">
        <v>461</v>
      </c>
      <c r="K61" s="13">
        <f t="shared" si="0"/>
        <v>50.859817197020874</v>
      </c>
      <c r="L61" s="19">
        <f t="shared" si="1"/>
        <v>10.5</v>
      </c>
      <c r="M61" s="22">
        <f t="shared" si="4"/>
        <v>775</v>
      </c>
    </row>
    <row r="62" spans="1:15" x14ac:dyDescent="0.25">
      <c r="A62" s="8"/>
      <c r="B62" s="8"/>
      <c r="C62" s="10">
        <v>44125</v>
      </c>
      <c r="D62" s="8">
        <v>60</v>
      </c>
      <c r="F62" s="1" t="s">
        <v>104</v>
      </c>
      <c r="H62" s="1" t="s">
        <v>112</v>
      </c>
      <c r="J62" s="19">
        <v>471.5</v>
      </c>
      <c r="K62" s="13">
        <f t="shared" si="0"/>
        <v>52.018229519295758</v>
      </c>
      <c r="L62" s="19">
        <f t="shared" si="1"/>
        <v>10.5</v>
      </c>
      <c r="M62" s="22">
        <f t="shared" si="4"/>
        <v>775</v>
      </c>
      <c r="N62" s="1" t="s">
        <v>105</v>
      </c>
    </row>
    <row r="63" spans="1:15" x14ac:dyDescent="0.25">
      <c r="A63" s="63"/>
      <c r="B63" s="63"/>
      <c r="C63" s="64">
        <v>44126</v>
      </c>
      <c r="D63" s="63">
        <v>61</v>
      </c>
      <c r="E63" s="1" t="s">
        <v>107</v>
      </c>
      <c r="H63" s="1" t="s">
        <v>112</v>
      </c>
      <c r="I63" s="1" t="s">
        <v>108</v>
      </c>
      <c r="J63" s="19">
        <v>482</v>
      </c>
      <c r="K63" s="13">
        <f t="shared" si="0"/>
        <v>53.176641841570635</v>
      </c>
      <c r="L63" s="19">
        <f t="shared" si="1"/>
        <v>10.5</v>
      </c>
      <c r="M63" s="22">
        <f t="shared" si="4"/>
        <v>775</v>
      </c>
      <c r="N63" s="1" t="s">
        <v>105</v>
      </c>
      <c r="O63" s="1" t="s">
        <v>106</v>
      </c>
    </row>
    <row r="64" spans="1:15" ht="15.75" thickBot="1" x14ac:dyDescent="0.3">
      <c r="A64" s="55"/>
      <c r="B64" s="55"/>
      <c r="C64" s="57">
        <v>44127</v>
      </c>
      <c r="D64" s="55">
        <v>62</v>
      </c>
      <c r="F64" s="1" t="s">
        <v>110</v>
      </c>
      <c r="G64" s="1" t="s">
        <v>111</v>
      </c>
      <c r="H64" s="1" t="s">
        <v>112</v>
      </c>
      <c r="I64" s="1" t="s">
        <v>109</v>
      </c>
      <c r="J64" s="19">
        <v>492</v>
      </c>
      <c r="K64" s="13">
        <f t="shared" si="0"/>
        <v>54.279891672308615</v>
      </c>
      <c r="L64" s="19">
        <f t="shared" si="1"/>
        <v>10</v>
      </c>
      <c r="M64" s="22">
        <f t="shared" si="4"/>
        <v>733.33333333333337</v>
      </c>
      <c r="N64" s="1" t="s">
        <v>34</v>
      </c>
    </row>
    <row r="65" spans="1:15" x14ac:dyDescent="0.25">
      <c r="A65" s="55"/>
      <c r="B65" s="58"/>
      <c r="C65" s="59">
        <v>44128</v>
      </c>
      <c r="D65" s="60">
        <v>63</v>
      </c>
      <c r="F65" s="1" t="s">
        <v>114</v>
      </c>
      <c r="G65" s="1" t="s">
        <v>115</v>
      </c>
      <c r="H65" s="1" t="s">
        <v>112</v>
      </c>
      <c r="I65" s="1" t="s">
        <v>99</v>
      </c>
      <c r="J65" s="19">
        <v>502</v>
      </c>
      <c r="K65" s="13">
        <f t="shared" si="0"/>
        <v>55.383141503046595</v>
      </c>
      <c r="L65" s="19">
        <f t="shared" si="1"/>
        <v>10</v>
      </c>
      <c r="M65" s="22">
        <f t="shared" si="4"/>
        <v>733.33333333333337</v>
      </c>
      <c r="N65" s="1" t="s">
        <v>34</v>
      </c>
    </row>
    <row r="66" spans="1:15" ht="15.75" thickBot="1" x14ac:dyDescent="0.3">
      <c r="A66" s="55"/>
      <c r="B66" s="58"/>
      <c r="C66" s="61">
        <v>44129</v>
      </c>
      <c r="D66" s="60">
        <v>64</v>
      </c>
      <c r="H66" s="1" t="s">
        <v>112</v>
      </c>
      <c r="I66" s="1" t="s">
        <v>108</v>
      </c>
      <c r="J66" s="19">
        <v>512</v>
      </c>
      <c r="K66" s="13">
        <f t="shared" si="0"/>
        <v>56.486391333784574</v>
      </c>
      <c r="L66" s="19">
        <f t="shared" si="1"/>
        <v>10</v>
      </c>
      <c r="M66" s="22">
        <f t="shared" si="4"/>
        <v>733.33333333333337</v>
      </c>
      <c r="N66" s="1" t="s">
        <v>34</v>
      </c>
      <c r="O66" s="1" t="s">
        <v>114</v>
      </c>
    </row>
    <row r="67" spans="1:15" x14ac:dyDescent="0.25">
      <c r="A67" s="55"/>
      <c r="B67" s="55"/>
      <c r="C67" s="62">
        <v>44130</v>
      </c>
      <c r="D67" s="55">
        <v>65</v>
      </c>
      <c r="E67" s="1" t="s">
        <v>116</v>
      </c>
      <c r="H67" s="1" t="s">
        <v>112</v>
      </c>
      <c r="J67" s="19">
        <v>520.5</v>
      </c>
      <c r="K67" s="13">
        <f t="shared" ref="K67:K102" si="5">J67*0.110324983073798</f>
        <v>57.424153689911854</v>
      </c>
      <c r="L67" s="19">
        <f t="shared" si="1"/>
        <v>8.5</v>
      </c>
      <c r="M67" s="22">
        <f t="shared" ref="M67:M79" si="6">(L67/12*1000)-100</f>
        <v>608.33333333333337</v>
      </c>
      <c r="N67" s="1" t="s">
        <v>13</v>
      </c>
    </row>
    <row r="68" spans="1:15" x14ac:dyDescent="0.25">
      <c r="A68" s="55"/>
      <c r="B68" s="55"/>
      <c r="C68" s="56">
        <v>44131</v>
      </c>
      <c r="D68" s="55">
        <v>66</v>
      </c>
      <c r="H68" s="1" t="s">
        <v>112</v>
      </c>
      <c r="J68" s="19">
        <v>529</v>
      </c>
      <c r="K68" s="13">
        <f t="shared" si="5"/>
        <v>58.361916046039141</v>
      </c>
      <c r="L68" s="19">
        <f t="shared" ref="L68:L102" si="7">J68-J67</f>
        <v>8.5</v>
      </c>
      <c r="M68" s="22">
        <f t="shared" si="6"/>
        <v>608.33333333333337</v>
      </c>
      <c r="N68" s="1" t="s">
        <v>34</v>
      </c>
    </row>
    <row r="69" spans="1:15" x14ac:dyDescent="0.25">
      <c r="A69" s="55"/>
      <c r="B69" s="55"/>
      <c r="C69" s="56">
        <v>44132</v>
      </c>
      <c r="D69" s="55">
        <v>67</v>
      </c>
      <c r="F69" s="1" t="s">
        <v>118</v>
      </c>
      <c r="H69" s="1" t="s">
        <v>112</v>
      </c>
      <c r="I69" s="1" t="s">
        <v>117</v>
      </c>
      <c r="J69" s="19">
        <v>538.5</v>
      </c>
      <c r="K69" s="13">
        <f t="shared" si="5"/>
        <v>59.410003385240223</v>
      </c>
      <c r="L69" s="19">
        <f t="shared" si="7"/>
        <v>9.5</v>
      </c>
      <c r="M69" s="22">
        <f t="shared" si="6"/>
        <v>691.66666666666663</v>
      </c>
      <c r="N69" s="1" t="s">
        <v>23</v>
      </c>
    </row>
    <row r="70" spans="1:15" x14ac:dyDescent="0.25">
      <c r="A70" s="55"/>
      <c r="B70" s="55"/>
      <c r="C70" s="56">
        <v>44133</v>
      </c>
      <c r="D70" s="55">
        <v>68</v>
      </c>
      <c r="G70" s="1">
        <v>28.3</v>
      </c>
      <c r="H70" s="1" t="s">
        <v>112</v>
      </c>
      <c r="I70" s="1" t="s">
        <v>108</v>
      </c>
      <c r="J70" s="19">
        <v>548</v>
      </c>
      <c r="K70" s="13">
        <f t="shared" si="5"/>
        <v>60.458090724441305</v>
      </c>
      <c r="L70" s="19">
        <f t="shared" si="7"/>
        <v>9.5</v>
      </c>
      <c r="M70" s="22">
        <f t="shared" si="6"/>
        <v>691.66666666666663</v>
      </c>
      <c r="N70" s="1" t="s">
        <v>23</v>
      </c>
      <c r="O70" s="1" t="s">
        <v>123</v>
      </c>
    </row>
    <row r="71" spans="1:15" ht="15.75" thickBot="1" x14ac:dyDescent="0.3">
      <c r="A71" s="55"/>
      <c r="B71" s="55"/>
      <c r="C71" s="57">
        <v>44134</v>
      </c>
      <c r="D71" s="55">
        <v>69</v>
      </c>
      <c r="H71" s="1" t="s">
        <v>112</v>
      </c>
      <c r="J71" s="19">
        <v>558</v>
      </c>
      <c r="K71" s="13">
        <f t="shared" si="5"/>
        <v>61.561340555179285</v>
      </c>
      <c r="L71" s="19">
        <f t="shared" si="7"/>
        <v>10</v>
      </c>
      <c r="M71" s="22">
        <f t="shared" si="6"/>
        <v>733.33333333333337</v>
      </c>
    </row>
    <row r="72" spans="1:15" x14ac:dyDescent="0.25">
      <c r="A72" s="55"/>
      <c r="B72" s="58"/>
      <c r="C72" s="59">
        <v>44135</v>
      </c>
      <c r="D72" s="60">
        <v>70</v>
      </c>
      <c r="H72" s="1" t="s">
        <v>112</v>
      </c>
      <c r="I72" s="1" t="s">
        <v>119</v>
      </c>
      <c r="J72" s="19">
        <v>568</v>
      </c>
      <c r="K72" s="13">
        <f t="shared" si="5"/>
        <v>62.664590385917265</v>
      </c>
      <c r="L72" s="19">
        <f t="shared" si="7"/>
        <v>10</v>
      </c>
      <c r="M72" s="22">
        <f t="shared" si="6"/>
        <v>733.33333333333337</v>
      </c>
      <c r="N72" s="1" t="s">
        <v>23</v>
      </c>
      <c r="O72" s="1" t="s">
        <v>120</v>
      </c>
    </row>
    <row r="73" spans="1:15" ht="15.75" thickBot="1" x14ac:dyDescent="0.3">
      <c r="A73" s="55"/>
      <c r="B73" s="58"/>
      <c r="C73" s="61">
        <v>44136</v>
      </c>
      <c r="D73" s="60">
        <v>71</v>
      </c>
      <c r="G73" s="1" t="s">
        <v>122</v>
      </c>
      <c r="H73" s="1" t="s">
        <v>112</v>
      </c>
      <c r="J73" s="19">
        <v>578.4</v>
      </c>
      <c r="K73" s="13">
        <f t="shared" si="5"/>
        <v>63.811970209884755</v>
      </c>
      <c r="L73" s="19">
        <f t="shared" si="7"/>
        <v>10.399999999999977</v>
      </c>
      <c r="M73" s="22">
        <f t="shared" si="6"/>
        <v>766.66666666666481</v>
      </c>
    </row>
    <row r="74" spans="1:15" x14ac:dyDescent="0.25">
      <c r="A74" s="55"/>
      <c r="B74" s="55"/>
      <c r="C74" s="62">
        <v>44137</v>
      </c>
      <c r="D74" s="55">
        <v>72</v>
      </c>
      <c r="H74" s="1" t="s">
        <v>112</v>
      </c>
      <c r="J74" s="19">
        <v>588.79999999999995</v>
      </c>
      <c r="K74" s="13">
        <f t="shared" si="5"/>
        <v>64.95935003385226</v>
      </c>
      <c r="L74" s="19">
        <f t="shared" si="7"/>
        <v>10.399999999999977</v>
      </c>
      <c r="M74" s="22">
        <f t="shared" si="6"/>
        <v>766.66666666666481</v>
      </c>
      <c r="N74" s="1" t="s">
        <v>23</v>
      </c>
    </row>
    <row r="75" spans="1:15" x14ac:dyDescent="0.25">
      <c r="A75" s="55"/>
      <c r="B75" s="55"/>
      <c r="C75" s="56">
        <v>44138</v>
      </c>
      <c r="D75" s="55">
        <v>73</v>
      </c>
      <c r="H75" s="1" t="s">
        <v>112</v>
      </c>
      <c r="I75" s="1" t="s">
        <v>119</v>
      </c>
      <c r="J75" s="19">
        <v>599.20000000000005</v>
      </c>
      <c r="K75" s="13">
        <f t="shared" si="5"/>
        <v>66.106729857819758</v>
      </c>
      <c r="L75" s="19">
        <f t="shared" si="7"/>
        <v>10.400000000000091</v>
      </c>
      <c r="M75" s="22">
        <f t="shared" si="6"/>
        <v>766.66666666667425</v>
      </c>
      <c r="N75" s="1" t="s">
        <v>23</v>
      </c>
    </row>
    <row r="76" spans="1:15" x14ac:dyDescent="0.25">
      <c r="A76" s="55"/>
      <c r="B76" s="55"/>
      <c r="C76" s="56">
        <v>44139</v>
      </c>
      <c r="D76" s="55">
        <v>74</v>
      </c>
      <c r="G76" s="1" t="s">
        <v>124</v>
      </c>
      <c r="H76" s="1" t="s">
        <v>112</v>
      </c>
      <c r="J76" s="19">
        <v>609.6</v>
      </c>
      <c r="K76" s="13">
        <f t="shared" si="5"/>
        <v>67.254109681787256</v>
      </c>
      <c r="L76" s="19">
        <f t="shared" si="7"/>
        <v>10.399999999999977</v>
      </c>
      <c r="M76" s="22">
        <f t="shared" si="6"/>
        <v>766.66666666666481</v>
      </c>
      <c r="N76" s="1" t="s">
        <v>23</v>
      </c>
      <c r="O76" s="1" t="s">
        <v>121</v>
      </c>
    </row>
    <row r="77" spans="1:15" x14ac:dyDescent="0.25">
      <c r="A77" s="55"/>
      <c r="B77" s="55"/>
      <c r="C77" s="56">
        <v>44140</v>
      </c>
      <c r="D77" s="55">
        <v>75</v>
      </c>
      <c r="H77" s="1" t="s">
        <v>112</v>
      </c>
      <c r="J77" s="19">
        <v>620</v>
      </c>
      <c r="K77" s="13">
        <f t="shared" si="5"/>
        <v>68.401489505754753</v>
      </c>
      <c r="L77" s="19">
        <f t="shared" si="7"/>
        <v>10.399999999999977</v>
      </c>
      <c r="M77" s="22">
        <f t="shared" si="6"/>
        <v>766.66666666666481</v>
      </c>
    </row>
    <row r="78" spans="1:15" ht="15.75" thickBot="1" x14ac:dyDescent="0.3">
      <c r="A78" s="55"/>
      <c r="B78" s="55"/>
      <c r="C78" s="57">
        <v>44141</v>
      </c>
      <c r="D78" s="55">
        <v>76</v>
      </c>
      <c r="H78" s="1" t="s">
        <v>112</v>
      </c>
      <c r="J78" s="19">
        <v>630.4</v>
      </c>
      <c r="K78" s="13">
        <f t="shared" si="5"/>
        <v>69.548869329722251</v>
      </c>
      <c r="L78" s="19">
        <f t="shared" si="7"/>
        <v>10.399999999999977</v>
      </c>
      <c r="M78" s="22">
        <f t="shared" si="6"/>
        <v>766.66666666666481</v>
      </c>
      <c r="N78" s="1" t="s">
        <v>23</v>
      </c>
    </row>
    <row r="79" spans="1:15" x14ac:dyDescent="0.25">
      <c r="A79" s="55"/>
      <c r="B79" s="58"/>
      <c r="C79" s="59">
        <v>44142</v>
      </c>
      <c r="D79" s="60">
        <v>77</v>
      </c>
      <c r="G79" s="1">
        <v>28.6</v>
      </c>
      <c r="H79" s="1" t="s">
        <v>112</v>
      </c>
      <c r="I79" s="1" t="s">
        <v>60</v>
      </c>
      <c r="J79" s="19">
        <v>641.70000000000005</v>
      </c>
      <c r="K79" s="13">
        <f t="shared" si="5"/>
        <v>70.795541638456186</v>
      </c>
      <c r="L79" s="19">
        <f t="shared" si="7"/>
        <v>11.300000000000068</v>
      </c>
      <c r="M79" s="22">
        <f t="shared" si="6"/>
        <v>841.66666666667231</v>
      </c>
      <c r="N79" s="1" t="s">
        <v>34</v>
      </c>
    </row>
    <row r="80" spans="1:15" ht="15.75" thickBot="1" x14ac:dyDescent="0.3">
      <c r="A80" s="55"/>
      <c r="B80" s="58"/>
      <c r="C80" s="61">
        <v>44143</v>
      </c>
      <c r="D80" s="60">
        <v>78</v>
      </c>
      <c r="H80" s="1" t="s">
        <v>112</v>
      </c>
      <c r="I80" s="1" t="s">
        <v>60</v>
      </c>
      <c r="J80" s="19">
        <v>653</v>
      </c>
      <c r="K80" s="13">
        <f t="shared" si="5"/>
        <v>72.042213947190092</v>
      </c>
      <c r="L80" s="19">
        <f t="shared" si="7"/>
        <v>11.299999999999955</v>
      </c>
      <c r="M80" s="22">
        <f>(L80/12*1000)-100</f>
        <v>841.66666666666288</v>
      </c>
      <c r="N80" s="1" t="s">
        <v>34</v>
      </c>
    </row>
    <row r="81" spans="1:14" x14ac:dyDescent="0.25">
      <c r="A81" s="55"/>
      <c r="B81" s="55"/>
      <c r="C81" s="62">
        <v>44144</v>
      </c>
      <c r="D81" s="55">
        <v>79</v>
      </c>
      <c r="H81" s="1" t="s">
        <v>112</v>
      </c>
      <c r="J81" s="19">
        <v>664</v>
      </c>
      <c r="K81" s="13">
        <f t="shared" si="5"/>
        <v>73.255788761001867</v>
      </c>
      <c r="L81" s="19">
        <f t="shared" si="7"/>
        <v>11</v>
      </c>
      <c r="M81" s="22">
        <f t="shared" ref="M81:M103" si="8">(L81/12*1000)-100</f>
        <v>816.66666666666663</v>
      </c>
      <c r="N81" s="1" t="s">
        <v>23</v>
      </c>
    </row>
    <row r="82" spans="1:14" x14ac:dyDescent="0.25">
      <c r="A82" s="55"/>
      <c r="B82" s="55"/>
      <c r="C82" s="56">
        <v>44145</v>
      </c>
      <c r="D82" s="55">
        <v>80</v>
      </c>
      <c r="G82" s="1">
        <v>28.7</v>
      </c>
      <c r="H82" s="1" t="s">
        <v>112</v>
      </c>
      <c r="J82" s="19">
        <v>674.9</v>
      </c>
      <c r="K82" s="13">
        <f t="shared" si="5"/>
        <v>74.458331076506269</v>
      </c>
      <c r="L82" s="19">
        <f t="shared" si="7"/>
        <v>10.899999999999977</v>
      </c>
      <c r="M82" s="22">
        <f t="shared" si="8"/>
        <v>808.33333333333144</v>
      </c>
      <c r="N82" s="1" t="s">
        <v>23</v>
      </c>
    </row>
    <row r="83" spans="1:14" x14ac:dyDescent="0.25">
      <c r="A83" s="55"/>
      <c r="B83" s="55"/>
      <c r="C83" s="56">
        <v>44146</v>
      </c>
      <c r="D83" s="55">
        <v>81</v>
      </c>
      <c r="H83" s="1" t="s">
        <v>112</v>
      </c>
      <c r="I83" s="1" t="s">
        <v>108</v>
      </c>
      <c r="J83" s="19">
        <v>685.8</v>
      </c>
      <c r="K83" s="13">
        <f t="shared" si="5"/>
        <v>75.660873392010657</v>
      </c>
      <c r="L83" s="19">
        <f t="shared" si="7"/>
        <v>10.899999999999977</v>
      </c>
      <c r="M83" s="22">
        <f t="shared" si="8"/>
        <v>808.33333333333144</v>
      </c>
      <c r="N83" s="1" t="s">
        <v>23</v>
      </c>
    </row>
    <row r="84" spans="1:14" x14ac:dyDescent="0.25">
      <c r="A84" s="55"/>
      <c r="B84" s="55"/>
      <c r="C84" s="56">
        <v>44147</v>
      </c>
      <c r="D84" s="55">
        <v>82</v>
      </c>
      <c r="G84" s="1">
        <v>27</v>
      </c>
      <c r="H84" s="1" t="s">
        <v>112</v>
      </c>
      <c r="I84" s="1" t="s">
        <v>108</v>
      </c>
      <c r="J84" s="19">
        <v>696.7</v>
      </c>
      <c r="K84" s="13">
        <f t="shared" si="5"/>
        <v>76.863415707515074</v>
      </c>
      <c r="L84" s="19">
        <f t="shared" si="7"/>
        <v>10.900000000000091</v>
      </c>
      <c r="M84" s="22">
        <f t="shared" si="8"/>
        <v>808.33333333334087</v>
      </c>
      <c r="N84" s="1" t="s">
        <v>23</v>
      </c>
    </row>
    <row r="85" spans="1:14" ht="15.75" thickBot="1" x14ac:dyDescent="0.3">
      <c r="A85" s="55"/>
      <c r="B85" s="55"/>
      <c r="C85" s="57">
        <v>44148</v>
      </c>
      <c r="D85" s="55">
        <v>83</v>
      </c>
      <c r="H85" s="1" t="s">
        <v>112</v>
      </c>
      <c r="I85" s="1" t="s">
        <v>108</v>
      </c>
      <c r="J85" s="19">
        <v>707.6</v>
      </c>
      <c r="K85" s="13">
        <f t="shared" si="5"/>
        <v>78.065958023019462</v>
      </c>
      <c r="L85" s="19">
        <f t="shared" si="7"/>
        <v>10.899999999999977</v>
      </c>
      <c r="M85" s="22">
        <f t="shared" si="8"/>
        <v>808.33333333333144</v>
      </c>
      <c r="N85" s="1" t="s">
        <v>23</v>
      </c>
    </row>
    <row r="86" spans="1:14" x14ac:dyDescent="0.25">
      <c r="A86" s="55"/>
      <c r="B86" s="58"/>
      <c r="C86" s="59">
        <v>44149</v>
      </c>
      <c r="D86" s="60">
        <v>84</v>
      </c>
      <c r="H86" s="1" t="s">
        <v>112</v>
      </c>
      <c r="J86" s="19">
        <v>718.5</v>
      </c>
      <c r="K86" s="13">
        <f t="shared" si="5"/>
        <v>79.268500338523864</v>
      </c>
      <c r="L86" s="19">
        <f t="shared" si="7"/>
        <v>10.899999999999977</v>
      </c>
      <c r="M86" s="22">
        <f t="shared" si="8"/>
        <v>808.33333333333144</v>
      </c>
      <c r="N86" s="1" t="s">
        <v>23</v>
      </c>
    </row>
    <row r="87" spans="1:14" ht="15.75" thickBot="1" x14ac:dyDescent="0.3">
      <c r="A87" s="55"/>
      <c r="B87" s="58"/>
      <c r="C87" s="61">
        <v>44150</v>
      </c>
      <c r="D87" s="60">
        <v>85</v>
      </c>
      <c r="H87" s="1" t="s">
        <v>112</v>
      </c>
      <c r="J87" s="19">
        <v>729.4</v>
      </c>
      <c r="K87" s="13">
        <f t="shared" si="5"/>
        <v>80.471042654028253</v>
      </c>
      <c r="L87" s="19">
        <f t="shared" si="7"/>
        <v>10.899999999999977</v>
      </c>
      <c r="M87" s="22">
        <f t="shared" si="8"/>
        <v>808.33333333333144</v>
      </c>
    </row>
    <row r="88" spans="1:14" x14ac:dyDescent="0.25">
      <c r="A88" s="55"/>
      <c r="B88" s="55"/>
      <c r="C88" s="62">
        <v>44151</v>
      </c>
      <c r="D88" s="55">
        <v>86</v>
      </c>
      <c r="H88" s="1" t="s">
        <v>112</v>
      </c>
      <c r="J88" s="19">
        <v>740.3</v>
      </c>
      <c r="K88" s="13">
        <f t="shared" si="5"/>
        <v>81.673584969532655</v>
      </c>
      <c r="L88" s="19">
        <f t="shared" si="7"/>
        <v>10.899999999999977</v>
      </c>
      <c r="M88" s="22">
        <f t="shared" si="8"/>
        <v>808.33333333333144</v>
      </c>
    </row>
    <row r="89" spans="1:14" x14ac:dyDescent="0.25">
      <c r="A89" s="55"/>
      <c r="B89" s="55"/>
      <c r="C89" s="56">
        <v>44152</v>
      </c>
      <c r="D89" s="55">
        <v>87</v>
      </c>
      <c r="H89" s="1" t="s">
        <v>112</v>
      </c>
      <c r="J89" s="19">
        <v>751.2</v>
      </c>
      <c r="K89" s="13">
        <f t="shared" si="5"/>
        <v>82.876127285037057</v>
      </c>
      <c r="L89" s="19">
        <f t="shared" si="7"/>
        <v>10.900000000000091</v>
      </c>
      <c r="M89" s="22">
        <f t="shared" si="8"/>
        <v>808.33333333334087</v>
      </c>
    </row>
    <row r="90" spans="1:14" x14ac:dyDescent="0.25">
      <c r="A90" s="55"/>
      <c r="B90" s="55"/>
      <c r="C90" s="56">
        <v>44153</v>
      </c>
      <c r="D90" s="55">
        <v>88</v>
      </c>
      <c r="H90" s="1" t="s">
        <v>112</v>
      </c>
      <c r="J90" s="19">
        <v>762.1</v>
      </c>
      <c r="K90" s="13">
        <f t="shared" si="5"/>
        <v>84.07866960054146</v>
      </c>
      <c r="L90" s="19">
        <f t="shared" si="7"/>
        <v>10.899999999999977</v>
      </c>
      <c r="M90" s="22">
        <f t="shared" si="8"/>
        <v>808.33333333333144</v>
      </c>
    </row>
    <row r="91" spans="1:14" x14ac:dyDescent="0.25">
      <c r="A91" s="55"/>
      <c r="B91" s="55"/>
      <c r="C91" s="56">
        <v>44154</v>
      </c>
      <c r="D91" s="55">
        <v>89</v>
      </c>
      <c r="H91" s="1" t="s">
        <v>112</v>
      </c>
      <c r="J91" s="19">
        <v>773</v>
      </c>
      <c r="K91" s="13">
        <f t="shared" si="5"/>
        <v>85.281211916045848</v>
      </c>
      <c r="L91" s="19">
        <f t="shared" si="7"/>
        <v>10.899999999999977</v>
      </c>
      <c r="M91" s="22">
        <f t="shared" si="8"/>
        <v>808.33333333333144</v>
      </c>
    </row>
    <row r="92" spans="1:14" ht="15.75" thickBot="1" x14ac:dyDescent="0.3">
      <c r="A92" s="55"/>
      <c r="B92" s="55"/>
      <c r="C92" s="57">
        <v>44155</v>
      </c>
      <c r="D92" s="55">
        <v>90</v>
      </c>
      <c r="H92" s="1" t="s">
        <v>112</v>
      </c>
      <c r="J92" s="19">
        <v>783.9</v>
      </c>
      <c r="K92" s="13">
        <f t="shared" si="5"/>
        <v>86.48375423155025</v>
      </c>
      <c r="L92" s="19">
        <f t="shared" si="7"/>
        <v>10.899999999999977</v>
      </c>
      <c r="M92" s="22">
        <f t="shared" si="8"/>
        <v>808.33333333333144</v>
      </c>
    </row>
    <row r="93" spans="1:14" x14ac:dyDescent="0.25">
      <c r="B93" s="28"/>
      <c r="C93" s="47">
        <v>44156</v>
      </c>
      <c r="D93" s="33"/>
      <c r="H93" s="1" t="s">
        <v>112</v>
      </c>
      <c r="J93" s="19">
        <v>794.8</v>
      </c>
      <c r="K93" s="13">
        <f t="shared" si="5"/>
        <v>87.686296547054638</v>
      </c>
      <c r="L93" s="19">
        <f t="shared" si="7"/>
        <v>10.899999999999977</v>
      </c>
      <c r="M93" s="22">
        <f t="shared" si="8"/>
        <v>808.33333333333144</v>
      </c>
    </row>
    <row r="94" spans="1:14" ht="15.75" thickBot="1" x14ac:dyDescent="0.3">
      <c r="B94" s="28"/>
      <c r="C94" s="48">
        <v>44157</v>
      </c>
      <c r="D94" s="33"/>
      <c r="H94" s="1" t="s">
        <v>112</v>
      </c>
      <c r="J94" s="19">
        <v>788</v>
      </c>
      <c r="K94" s="13">
        <f t="shared" si="5"/>
        <v>86.936086662152817</v>
      </c>
      <c r="L94" s="19">
        <f t="shared" si="7"/>
        <v>-6.7999999999999545</v>
      </c>
      <c r="M94" s="22">
        <f t="shared" si="8"/>
        <v>-666.66666666666288</v>
      </c>
    </row>
    <row r="95" spans="1:14" x14ac:dyDescent="0.25">
      <c r="C95" s="40">
        <v>44158</v>
      </c>
      <c r="J95" s="19">
        <v>798</v>
      </c>
      <c r="K95" s="13">
        <f t="shared" si="5"/>
        <v>88.039336492890797</v>
      </c>
      <c r="L95" s="19">
        <f t="shared" si="7"/>
        <v>10</v>
      </c>
      <c r="M95" s="22">
        <f t="shared" si="8"/>
        <v>733.33333333333337</v>
      </c>
    </row>
    <row r="96" spans="1:14" x14ac:dyDescent="0.25">
      <c r="C96" s="10">
        <v>44159</v>
      </c>
      <c r="J96" s="19">
        <v>808</v>
      </c>
      <c r="K96" s="13">
        <f t="shared" si="5"/>
        <v>89.142586323628777</v>
      </c>
      <c r="L96" s="19">
        <f t="shared" si="7"/>
        <v>10</v>
      </c>
      <c r="M96" s="22">
        <f t="shared" si="8"/>
        <v>733.33333333333337</v>
      </c>
    </row>
    <row r="97" spans="2:13" x14ac:dyDescent="0.25">
      <c r="C97" s="10">
        <v>44160</v>
      </c>
      <c r="J97" s="19">
        <v>818</v>
      </c>
      <c r="K97" s="13">
        <f t="shared" si="5"/>
        <v>90.245836154366756</v>
      </c>
      <c r="L97" s="19">
        <f t="shared" si="7"/>
        <v>10</v>
      </c>
      <c r="M97" s="22">
        <f t="shared" si="8"/>
        <v>733.33333333333337</v>
      </c>
    </row>
    <row r="98" spans="2:13" x14ac:dyDescent="0.25">
      <c r="C98" s="10">
        <v>44161</v>
      </c>
      <c r="J98" s="19">
        <v>828</v>
      </c>
      <c r="K98" s="13">
        <f t="shared" si="5"/>
        <v>91.349085985104736</v>
      </c>
      <c r="L98" s="19">
        <f t="shared" si="7"/>
        <v>10</v>
      </c>
      <c r="M98" s="22">
        <f t="shared" si="8"/>
        <v>733.33333333333337</v>
      </c>
    </row>
    <row r="99" spans="2:13" ht="15.75" thickBot="1" x14ac:dyDescent="0.3">
      <c r="C99" s="37">
        <v>44162</v>
      </c>
      <c r="J99" s="19">
        <v>838</v>
      </c>
      <c r="K99" s="13">
        <f t="shared" si="5"/>
        <v>92.452335815842716</v>
      </c>
      <c r="L99" s="19">
        <f t="shared" si="7"/>
        <v>10</v>
      </c>
      <c r="M99" s="22">
        <f t="shared" si="8"/>
        <v>733.33333333333337</v>
      </c>
    </row>
    <row r="100" spans="2:13" x14ac:dyDescent="0.25">
      <c r="B100" s="28"/>
      <c r="C100" s="47">
        <v>44163</v>
      </c>
      <c r="D100" s="33"/>
      <c r="J100" s="19">
        <v>848</v>
      </c>
      <c r="K100" s="13">
        <f t="shared" si="5"/>
        <v>93.555585646580695</v>
      </c>
      <c r="L100" s="19">
        <f t="shared" si="7"/>
        <v>10</v>
      </c>
      <c r="M100" s="22">
        <f t="shared" si="8"/>
        <v>733.33333333333337</v>
      </c>
    </row>
    <row r="101" spans="2:13" ht="15.75" thickBot="1" x14ac:dyDescent="0.3">
      <c r="B101" s="28"/>
      <c r="C101" s="48">
        <v>44164</v>
      </c>
      <c r="D101" s="33"/>
      <c r="J101" s="19">
        <v>858</v>
      </c>
      <c r="K101" s="13">
        <f t="shared" si="5"/>
        <v>94.658835477318675</v>
      </c>
      <c r="L101" s="19">
        <f t="shared" si="7"/>
        <v>10</v>
      </c>
      <c r="M101" s="22">
        <f t="shared" si="8"/>
        <v>733.33333333333337</v>
      </c>
    </row>
    <row r="102" spans="2:13" x14ac:dyDescent="0.25">
      <c r="C102" s="40">
        <v>44165</v>
      </c>
      <c r="J102" s="19">
        <v>868</v>
      </c>
      <c r="K102" s="13">
        <f t="shared" si="5"/>
        <v>95.762085308056655</v>
      </c>
      <c r="L102" s="19">
        <f t="shared" si="7"/>
        <v>10</v>
      </c>
      <c r="M102" s="22">
        <f t="shared" si="8"/>
        <v>733.33333333333337</v>
      </c>
    </row>
    <row r="103" spans="2:13" x14ac:dyDescent="0.25">
      <c r="L103" s="19">
        <f>SUM(L42:L72)</f>
        <v>295.39999999999998</v>
      </c>
      <c r="M103" s="22">
        <f t="shared" si="8"/>
        <v>24516.666666666664</v>
      </c>
    </row>
  </sheetData>
  <phoneticPr fontId="1" type="noConversion"/>
  <conditionalFormatting sqref="E11:F11 H11:J11 E1:M2 E12:J16 E17:I20 E21:G21 I21 O1:O16 E3:J10 H44:H94 O18:O92 E73:H73 E22:I72 J17:J102 K81:L102 M81:M103 K3:M80 E74:I92">
    <cfRule type="expression" dxfId="10" priority="23">
      <formula>MOD(ROW(),2)=0</formula>
    </cfRule>
  </conditionalFormatting>
  <conditionalFormatting sqref="A2:M2 A21:G21 I21:J21 O2:O102 A3:J20 A22:J71 A73:H73 A72:I72 J72:J73 K81:L102 M81:M103 K3:M80 A74:J102">
    <cfRule type="timePeriod" dxfId="9" priority="13" timePeriod="today">
      <formula>FLOOR(A2,1)=TODAY()</formula>
    </cfRule>
  </conditionalFormatting>
  <conditionalFormatting sqref="F18">
    <cfRule type="timePeriod" dxfId="8" priority="14" timePeriod="tomorrow">
      <formula>FLOOR(F18,1)=TODAY()+1</formula>
    </cfRule>
  </conditionalFormatting>
  <conditionalFormatting sqref="N1:N57 N61:N92">
    <cfRule type="expression" dxfId="7" priority="12">
      <formula>MOD(ROW(),2)=0</formula>
    </cfRule>
  </conditionalFormatting>
  <conditionalFormatting sqref="N2:N57 N61:N102">
    <cfRule type="timePeriod" dxfId="6" priority="11" timePeriod="today">
      <formula>FLOOR(N2,1)=TODAY()</formula>
    </cfRule>
  </conditionalFormatting>
  <conditionalFormatting sqref="N58">
    <cfRule type="expression" dxfId="5" priority="6">
      <formula>MOD(ROW(),2)=0</formula>
    </cfRule>
  </conditionalFormatting>
  <conditionalFormatting sqref="N58">
    <cfRule type="timePeriod" dxfId="4" priority="5" timePeriod="today">
      <formula>FLOOR(N58,1)=TODAY()</formula>
    </cfRule>
  </conditionalFormatting>
  <conditionalFormatting sqref="N59">
    <cfRule type="expression" dxfId="3" priority="4">
      <formula>MOD(ROW(),2)=0</formula>
    </cfRule>
  </conditionalFormatting>
  <conditionalFormatting sqref="N59">
    <cfRule type="timePeriod" dxfId="2" priority="3" timePeriod="today">
      <formula>FLOOR(N59,1)=TODAY()</formula>
    </cfRule>
  </conditionalFormatting>
  <conditionalFormatting sqref="N60">
    <cfRule type="expression" dxfId="1" priority="2">
      <formula>MOD(ROW(),2)=0</formula>
    </cfRule>
  </conditionalFormatting>
  <conditionalFormatting sqref="N60">
    <cfRule type="timePeriod" dxfId="0" priority="1" timePeriod="today">
      <formula>FLOOR(N60,1)=TODAY()</formula>
    </cfRule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15</vt:i4>
      </vt:variant>
    </vt:vector>
  </HeadingPairs>
  <TitlesOfParts>
    <vt:vector size="16" baseType="lpstr">
      <vt:lpstr>Sheet1</vt:lpstr>
      <vt:lpstr>AK</vt:lpstr>
      <vt:lpstr>Costs__t</vt:lpstr>
      <vt:lpstr>date</vt:lpstr>
      <vt:lpstr>day</vt:lpstr>
      <vt:lpstr>Elements</vt:lpstr>
      <vt:lpstr>extra_notes</vt:lpstr>
      <vt:lpstr>NL</vt:lpstr>
      <vt:lpstr>P_av.Light</vt:lpstr>
      <vt:lpstr>Power_cons__t</vt:lpstr>
      <vt:lpstr>PPD</vt:lpstr>
      <vt:lpstr>St_A</vt:lpstr>
      <vt:lpstr>St_N</vt:lpstr>
      <vt:lpstr>t°_vs_P</vt:lpstr>
      <vt:lpstr>UV</vt:lpstr>
      <vt:lpstr>Watering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2020-11-15T18:09:44Z</dcterms:modified>
</cp:coreProperties>
</file>