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526"/>
  <workbookPr showInkAnnotation="0" autoCompressPictures="0"/>
  <bookViews>
    <workbookView minimized="1" xWindow="1340" yWindow="0" windowWidth="25600" windowHeight="16460" tabRatio="500" activeTab="2"/>
  </bookViews>
  <sheets>
    <sheet name="basics" sheetId="1" r:id="rId1"/>
    <sheet name="shopping list" sheetId="2" r:id="rId2"/>
    <sheet name="cost-profit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3" i="3" l="1"/>
  <c r="H30" i="3"/>
  <c r="I30" i="3"/>
  <c r="H29" i="3"/>
  <c r="I29" i="3"/>
  <c r="C23" i="3"/>
  <c r="C30" i="3"/>
  <c r="D30" i="3"/>
  <c r="C29" i="3"/>
  <c r="D29" i="3"/>
  <c r="C20" i="2"/>
  <c r="K23" i="1"/>
  <c r="C28" i="1"/>
</calcChain>
</file>

<file path=xl/sharedStrings.xml><?xml version="1.0" encoding="utf-8"?>
<sst xmlns="http://schemas.openxmlformats.org/spreadsheetml/2006/main" count="90" uniqueCount="69">
  <si>
    <t>grow expansion 2016</t>
  </si>
  <si>
    <t>Add height extension to 2x4 tent</t>
  </si>
  <si>
    <t>put desk into 2x4 tent and have two veg areas, or one veg and one for mothers</t>
  </si>
  <si>
    <t>Keep current veg area for seedlings and clones</t>
  </si>
  <si>
    <t>in 4x 2 -- T5's top and bottom for 2x 2x4x3.5 grow spaces on 18/6, run 5 plants thru veg in each perpetual harvest</t>
  </si>
  <si>
    <t>monthly costs</t>
  </si>
  <si>
    <t>P300</t>
  </si>
  <si>
    <t>UFO</t>
  </si>
  <si>
    <t>P600</t>
  </si>
  <si>
    <t>Lights</t>
  </si>
  <si>
    <t>T5s</t>
  </si>
  <si>
    <t>3 x fans</t>
  </si>
  <si>
    <t>exhaust fan</t>
  </si>
  <si>
    <t>+/-</t>
  </si>
  <si>
    <t>Nutes etc.</t>
  </si>
  <si>
    <t>Air Con / dehumidifier</t>
  </si>
  <si>
    <t>load</t>
  </si>
  <si>
    <t>W</t>
  </si>
  <si>
    <t>LEDs</t>
  </si>
  <si>
    <t>Fans etc.</t>
  </si>
  <si>
    <t>AC</t>
  </si>
  <si>
    <t>so that's most of 15A circuit</t>
  </si>
  <si>
    <t>item</t>
  </si>
  <si>
    <t xml:space="preserve">cost </t>
  </si>
  <si>
    <t>link</t>
  </si>
  <si>
    <t>6" ducting</t>
  </si>
  <si>
    <t>Exhuast fan</t>
  </si>
  <si>
    <t>https://www.amazon.com/dp/B006Z1JLY4/ref=twister_B01DVP9HE0?_encoding=UTF8&amp;psc=1</t>
  </si>
  <si>
    <t>Filter</t>
  </si>
  <si>
    <t>https://www.amazon.com/Phresh-701005-Carbon-Filter-16-Inch/dp/B004FVJK60/ref=pd_sim_86_3?ie=UTF8&amp;psc=1&amp;refRID=ED40RREQMWKCQ6PDW1NP</t>
  </si>
  <si>
    <t>https://www.amazon.com/dp/B00WBZZUJS/ref=wl_it_dp_o_pd_S_ttl?_encoding=UTF8&amp;colid=1C4T2OOENQFP1&amp;coliid=I378ANVRH4B7CC</t>
  </si>
  <si>
    <t>2x4 tent extension</t>
  </si>
  <si>
    <t>should allow 10 plants per cycle in 3 gal smart pots</t>
  </si>
  <si>
    <t>gorilla grow, 4x4 or 4x8</t>
  </si>
  <si>
    <t>Flower tent around 600W LED = 60W per plant or 38W per sq foot</t>
  </si>
  <si>
    <t>4x4 tent</t>
  </si>
  <si>
    <t>2 x 4' t5 fixtures</t>
  </si>
  <si>
    <t>https://www.amazon.com/gp/product/B005H1C7NA/ref=as_li_ss_il?ie=UTF8&amp;camp=1789&amp;creative=390957&amp;creativeASIN=B002JQBQZQ&amp;linkCode=as2&amp;tag=growwcom07-20</t>
  </si>
  <si>
    <t>1 x P600 Advanced Platinum</t>
  </si>
  <si>
    <t>https://www.amazon.com/Advanced-Platinum-P600-11-band-Grow/dp/B00NTC2XRO/ref=as_sl_pc_ss_til?tag=growwcom07-20&amp;linkCode=w01&amp;linkId=ICKXO73OI6PDDD4Z&amp;creativeASIN=B00NTC2XRO</t>
  </si>
  <si>
    <t>2 x oscillating fan</t>
  </si>
  <si>
    <t>1 x clip on fan</t>
  </si>
  <si>
    <t>https://www.amazon.com/dp/B00873CICA/ref=wl_it_dp_o_pC_nS_ttl?_encoding=UTF8&amp;colid=1C4T2OOENQFP1&amp;coliid=I29FT4R29KOQ22</t>
  </si>
  <si>
    <t>https://www.amazon.com/Lasko-2004W-2-Speed-6-Inch-White/dp/B00FXOFO7W/ref=pd_sim_201_32?ie=UTF8&amp;psc=1&amp;refRID=Z762A4A9HN74VH2WFRGK</t>
  </si>
  <si>
    <t>temperature fan controller</t>
  </si>
  <si>
    <t>add 4x4 grow tent for flower</t>
  </si>
  <si>
    <t>call it 250 a month in costs with AC 4 mos of year, $150 without AC 8 mos of year, $1k per grow w. AC, $1.4k without AC, , $4k per year</t>
  </si>
  <si>
    <t>in 4x4 use existing LEDs + P600</t>
  </si>
  <si>
    <t>2-3 oz yield each = 20-30 oz every 3 months, 1lb every 3 months @ 2k per pound, 8k per year</t>
  </si>
  <si>
    <t xml:space="preserve">Going up to 4x8 flower tent and 2nd P600, would allow 20 plants but only add $100 per yield in costs, 2lbs every 3 months, </t>
  </si>
  <si>
    <t># of plants</t>
  </si>
  <si>
    <t>average AC across year = $30 a month assuming 4 month of AC</t>
  </si>
  <si>
    <t>averaged across year</t>
  </si>
  <si>
    <t>4x4 tent monthy cost</t>
  </si>
  <si>
    <t>4x8 tent monthly cost</t>
  </si>
  <si>
    <t>yield per plant (ozs)</t>
  </si>
  <si>
    <t>3 month flower</t>
  </si>
  <si>
    <t>2 month flower</t>
  </si>
  <si>
    <t>profit</t>
  </si>
  <si>
    <t>Examples</t>
  </si>
  <si>
    <t>Worst case AK48</t>
  </si>
  <si>
    <t>4x4</t>
  </si>
  <si>
    <t>8x4</t>
  </si>
  <si>
    <t>Good case lemon OG</t>
  </si>
  <si>
    <t>(3oz per, 3 months, 10/20 plants)</t>
  </si>
  <si>
    <t>(1.5 oz per, 2 month, 8/16 plants)</t>
  </si>
  <si>
    <t>profit per month</t>
  </si>
  <si>
    <t>$ per pound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</si>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</sst>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0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quotePrefix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vertical="top" wrapText="1"/>
    </xf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quotePrefix="1" applyAlignment="1">
      <alignment horizontal="left" vertical="top" wrapText="1"/>
    </xf>
    <xf numFmtId="0" fontId="0" fillId="0" borderId="0" xfId="0" applyAlignment="1">
      <alignment horizontal="right"/>
    </xf>
    <xf numFmtId="44" fontId="0" fillId="0" borderId="0" xfId="1" applyFont="1"/>
    <xf numFmtId="0" fontId="0" fillId="0" borderId="0" xfId="0" applyAlignment="1">
      <alignment horizontal="center" vertical="center"/>
    </xf>
  </cellXfs>
  <cellStyles count="20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A10" sqref="A10"/>
    </sheetView>
  </sheetViews>
  <sheetFormatPr baseColWidth="10" defaultRowHeight="15" x14ac:dyDescent="0"/>
  <cols>
    <col min="2" max="2" width="13.33203125" customWidth="1"/>
  </cols>
  <sheetData>
    <row r="1" spans="1:13">
      <c r="A1" s="1" t="s">
        <v>0</v>
      </c>
    </row>
    <row r="3" spans="1:13">
      <c r="A3" t="s">
        <v>1</v>
      </c>
    </row>
    <row r="4" spans="1:13">
      <c r="A4" t="s">
        <v>2</v>
      </c>
      <c r="M4" t="s">
        <v>33</v>
      </c>
    </row>
    <row r="5" spans="1:13">
      <c r="A5" t="s">
        <v>45</v>
      </c>
    </row>
    <row r="7" spans="1:13">
      <c r="A7" t="s">
        <v>4</v>
      </c>
    </row>
    <row r="8" spans="1:13">
      <c r="A8" t="s">
        <v>3</v>
      </c>
    </row>
    <row r="10" spans="1:13">
      <c r="A10" t="s">
        <v>47</v>
      </c>
    </row>
    <row r="11" spans="1:13">
      <c r="A11" t="s">
        <v>32</v>
      </c>
    </row>
    <row r="12" spans="1:13">
      <c r="A12" t="s">
        <v>48</v>
      </c>
    </row>
    <row r="14" spans="1:13">
      <c r="A14" s="1" t="s">
        <v>5</v>
      </c>
    </row>
    <row r="15" spans="1:13">
      <c r="J15" t="s">
        <v>16</v>
      </c>
    </row>
    <row r="16" spans="1:13">
      <c r="A16" s="11" t="s">
        <v>9</v>
      </c>
      <c r="B16" t="s">
        <v>7</v>
      </c>
      <c r="C16" s="2">
        <v>7</v>
      </c>
      <c r="K16" s="7" t="s">
        <v>17</v>
      </c>
    </row>
    <row r="17" spans="1:12">
      <c r="A17" s="11"/>
      <c r="B17" t="s">
        <v>6</v>
      </c>
      <c r="C17" s="2">
        <v>20</v>
      </c>
      <c r="J17" t="s">
        <v>10</v>
      </c>
      <c r="K17">
        <v>432</v>
      </c>
    </row>
    <row r="18" spans="1:12">
      <c r="A18" s="11"/>
      <c r="B18" t="s">
        <v>8</v>
      </c>
      <c r="C18" s="2">
        <v>30</v>
      </c>
      <c r="J18" t="s">
        <v>18</v>
      </c>
      <c r="K18">
        <v>625</v>
      </c>
    </row>
    <row r="19" spans="1:12">
      <c r="B19" t="s">
        <v>10</v>
      </c>
      <c r="C19" s="2">
        <v>25</v>
      </c>
      <c r="J19" t="s">
        <v>19</v>
      </c>
      <c r="K19">
        <v>165</v>
      </c>
    </row>
    <row r="20" spans="1:12">
      <c r="C20" s="2"/>
    </row>
    <row r="21" spans="1:12">
      <c r="B21" t="s">
        <v>11</v>
      </c>
      <c r="C21" s="2">
        <v>9</v>
      </c>
      <c r="J21" t="s">
        <v>20</v>
      </c>
      <c r="K21">
        <v>12000</v>
      </c>
    </row>
    <row r="22" spans="1:12">
      <c r="B22" t="s">
        <v>12</v>
      </c>
      <c r="C22" s="2">
        <v>23</v>
      </c>
    </row>
    <row r="23" spans="1:12" ht="16" thickBot="1">
      <c r="C23" s="2"/>
      <c r="K23" s="6">
        <f>SUM(K17:K22)</f>
        <v>13222</v>
      </c>
      <c r="L23" t="s">
        <v>21</v>
      </c>
    </row>
    <row r="24" spans="1:12" ht="29" customHeight="1" thickTop="1">
      <c r="B24" s="5" t="s">
        <v>15</v>
      </c>
      <c r="C24" s="2">
        <v>90</v>
      </c>
      <c r="D24" s="3" t="s">
        <v>13</v>
      </c>
    </row>
    <row r="25" spans="1:12">
      <c r="C25" s="2"/>
      <c r="D25" s="3"/>
    </row>
    <row r="26" spans="1:12">
      <c r="B26" t="s">
        <v>14</v>
      </c>
      <c r="C26" s="2">
        <v>30</v>
      </c>
      <c r="D26" s="3"/>
    </row>
    <row r="27" spans="1:12">
      <c r="C27" s="2"/>
    </row>
    <row r="28" spans="1:12" ht="16" thickBot="1">
      <c r="C28" s="4">
        <f>SUM(C16:C27)</f>
        <v>234</v>
      </c>
    </row>
    <row r="29" spans="1:12" ht="16" thickTop="1"/>
    <row r="31" spans="1:12">
      <c r="C31" t="s">
        <v>46</v>
      </c>
    </row>
    <row r="33" spans="2:11">
      <c r="K33" t="s">
        <v>34</v>
      </c>
    </row>
    <row r="34" spans="2:11">
      <c r="C34" t="s">
        <v>51</v>
      </c>
    </row>
    <row r="38" spans="2:11">
      <c r="B38" t="s">
        <v>49</v>
      </c>
    </row>
  </sheetData>
  <mergeCells count="1">
    <mergeCell ref="A16:A18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21"/>
  <sheetViews>
    <sheetView workbookViewId="0">
      <selection activeCell="D30" sqref="D30"/>
    </sheetView>
  </sheetViews>
  <sheetFormatPr baseColWidth="10" defaultRowHeight="15" x14ac:dyDescent="0"/>
  <cols>
    <col min="2" max="2" width="24" customWidth="1"/>
    <col min="4" max="4" width="144.33203125" bestFit="1" customWidth="1"/>
  </cols>
  <sheetData>
    <row r="6" spans="2:4">
      <c r="B6" t="s">
        <v>22</v>
      </c>
      <c r="C6" t="s">
        <v>23</v>
      </c>
      <c r="D6" t="s">
        <v>24</v>
      </c>
    </row>
    <row r="7" spans="2:4">
      <c r="B7" t="s">
        <v>31</v>
      </c>
      <c r="C7" s="2">
        <v>50</v>
      </c>
    </row>
    <row r="8" spans="2:4">
      <c r="B8" t="s">
        <v>35</v>
      </c>
      <c r="C8" s="2">
        <v>300</v>
      </c>
    </row>
    <row r="9" spans="2:4">
      <c r="B9" t="s">
        <v>25</v>
      </c>
      <c r="C9" s="2">
        <v>20</v>
      </c>
    </row>
    <row r="10" spans="2:4">
      <c r="B10" t="s">
        <v>26</v>
      </c>
      <c r="C10" s="2">
        <v>90</v>
      </c>
      <c r="D10" t="s">
        <v>27</v>
      </c>
    </row>
    <row r="11" spans="2:4">
      <c r="B11" t="s">
        <v>44</v>
      </c>
      <c r="C11" s="2">
        <v>75</v>
      </c>
      <c r="D11" t="s">
        <v>30</v>
      </c>
    </row>
    <row r="12" spans="2:4">
      <c r="B12" t="s">
        <v>28</v>
      </c>
      <c r="C12" s="2">
        <v>125</v>
      </c>
      <c r="D12" t="s">
        <v>29</v>
      </c>
    </row>
    <row r="13" spans="2:4">
      <c r="B13" t="s">
        <v>36</v>
      </c>
      <c r="C13" s="2">
        <v>236</v>
      </c>
      <c r="D13" t="s">
        <v>37</v>
      </c>
    </row>
    <row r="14" spans="2:4">
      <c r="B14" t="s">
        <v>38</v>
      </c>
      <c r="C14" s="2">
        <v>660</v>
      </c>
      <c r="D14" t="s">
        <v>39</v>
      </c>
    </row>
    <row r="15" spans="2:4">
      <c r="B15" t="s">
        <v>40</v>
      </c>
      <c r="C15" s="2">
        <v>52</v>
      </c>
      <c r="D15" t="s">
        <v>42</v>
      </c>
    </row>
    <row r="16" spans="2:4">
      <c r="B16" t="s">
        <v>41</v>
      </c>
      <c r="C16" s="2">
        <v>13</v>
      </c>
      <c r="D16" t="s">
        <v>43</v>
      </c>
    </row>
    <row r="20" spans="3:3" ht="16" thickBot="1">
      <c r="C20" s="4">
        <f>SUM(C7:C16)</f>
        <v>1621</v>
      </c>
    </row>
    <row r="21" spans="3:3" ht="16" thickTop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6"/>
  <sheetViews>
    <sheetView tabSelected="1" workbookViewId="0">
      <selection activeCell="L15" sqref="L15"/>
    </sheetView>
  </sheetViews>
  <sheetFormatPr baseColWidth="10" defaultRowHeight="15" x14ac:dyDescent="0"/>
  <cols>
    <col min="1" max="1" width="16.33203125" customWidth="1"/>
    <col min="2" max="2" width="17" bestFit="1" customWidth="1"/>
    <col min="5" max="5" width="16.5" bestFit="1" customWidth="1"/>
    <col min="7" max="7" width="14.5" customWidth="1"/>
  </cols>
  <sheetData>
    <row r="2" spans="2:14">
      <c r="E2" t="s">
        <v>55</v>
      </c>
      <c r="F2">
        <v>2</v>
      </c>
      <c r="L2" s="1" t="s">
        <v>59</v>
      </c>
    </row>
    <row r="3" spans="2:14">
      <c r="E3" t="s">
        <v>67</v>
      </c>
      <c r="F3">
        <v>1500</v>
      </c>
      <c r="M3" t="s">
        <v>61</v>
      </c>
      <c r="N3" t="s">
        <v>62</v>
      </c>
    </row>
    <row r="4" spans="2:14">
      <c r="B4" s="1"/>
      <c r="L4" s="9" t="s">
        <v>60</v>
      </c>
      <c r="M4" s="10">
        <v>1150</v>
      </c>
      <c r="N4" s="10">
        <v>2500</v>
      </c>
    </row>
    <row r="5" spans="2:14">
      <c r="L5" s="9" t="s">
        <v>65</v>
      </c>
    </row>
    <row r="7" spans="2:14">
      <c r="L7" s="9" t="s">
        <v>63</v>
      </c>
      <c r="M7" s="10">
        <v>3200</v>
      </c>
      <c r="N7" s="10">
        <v>6800</v>
      </c>
    </row>
    <row r="8" spans="2:14">
      <c r="B8" s="1" t="s">
        <v>53</v>
      </c>
      <c r="G8" s="1" t="s">
        <v>54</v>
      </c>
      <c r="L8" s="9" t="s">
        <v>64</v>
      </c>
    </row>
    <row r="9" spans="2:14">
      <c r="B9" t="s">
        <v>50</v>
      </c>
      <c r="C9">
        <v>8</v>
      </c>
      <c r="G9" t="s">
        <v>50</v>
      </c>
      <c r="H9">
        <v>16</v>
      </c>
    </row>
    <row r="11" spans="2:14">
      <c r="B11" t="s">
        <v>7</v>
      </c>
      <c r="C11" s="2">
        <v>7</v>
      </c>
      <c r="G11" t="s">
        <v>7</v>
      </c>
      <c r="H11" s="2">
        <v>7</v>
      </c>
    </row>
    <row r="12" spans="2:14">
      <c r="B12" t="s">
        <v>6</v>
      </c>
      <c r="C12" s="2">
        <v>20</v>
      </c>
      <c r="G12" t="s">
        <v>6</v>
      </c>
      <c r="H12" s="2">
        <v>20</v>
      </c>
    </row>
    <row r="13" spans="2:14">
      <c r="B13" t="s">
        <v>8</v>
      </c>
      <c r="C13" s="2">
        <v>30</v>
      </c>
      <c r="G13" t="s">
        <v>8</v>
      </c>
      <c r="H13" s="2">
        <v>60</v>
      </c>
    </row>
    <row r="14" spans="2:14">
      <c r="B14" t="s">
        <v>10</v>
      </c>
      <c r="C14" s="2">
        <v>25</v>
      </c>
      <c r="G14" t="s">
        <v>10</v>
      </c>
      <c r="H14" s="2">
        <v>25</v>
      </c>
    </row>
    <row r="15" spans="2:14">
      <c r="C15" s="2"/>
      <c r="H15" s="2"/>
    </row>
    <row r="16" spans="2:14">
      <c r="B16" t="s">
        <v>11</v>
      </c>
      <c r="C16" s="2">
        <v>9</v>
      </c>
      <c r="G16" t="s">
        <v>11</v>
      </c>
      <c r="H16" s="2">
        <v>9</v>
      </c>
    </row>
    <row r="17" spans="1:9">
      <c r="B17" t="s">
        <v>12</v>
      </c>
      <c r="C17" s="2">
        <v>23</v>
      </c>
      <c r="G17" t="s">
        <v>12</v>
      </c>
      <c r="H17" s="2">
        <v>23</v>
      </c>
    </row>
    <row r="18" spans="1:9">
      <c r="C18" s="2"/>
      <c r="H18" s="2"/>
    </row>
    <row r="19" spans="1:9" ht="30">
      <c r="B19" s="5" t="s">
        <v>15</v>
      </c>
      <c r="C19" s="2">
        <v>40</v>
      </c>
      <c r="D19" s="8" t="s">
        <v>52</v>
      </c>
      <c r="G19" s="5" t="s">
        <v>15</v>
      </c>
      <c r="H19" s="2">
        <v>40</v>
      </c>
      <c r="I19" s="8" t="s">
        <v>52</v>
      </c>
    </row>
    <row r="20" spans="1:9">
      <c r="C20" s="2"/>
      <c r="D20" s="3"/>
      <c r="H20" s="2"/>
      <c r="I20" s="3"/>
    </row>
    <row r="21" spans="1:9">
      <c r="B21" t="s">
        <v>14</v>
      </c>
      <c r="C21" s="2">
        <v>30</v>
      </c>
      <c r="D21" s="3"/>
      <c r="G21" t="s">
        <v>14</v>
      </c>
      <c r="H21" s="2">
        <v>40</v>
      </c>
      <c r="I21" s="3"/>
    </row>
    <row r="22" spans="1:9">
      <c r="C22" s="2"/>
      <c r="H22" s="2"/>
    </row>
    <row r="23" spans="1:9" ht="16" thickBot="1">
      <c r="C23" s="4">
        <f>SUM(C11:C22)</f>
        <v>184</v>
      </c>
      <c r="H23" s="4">
        <f>SUM(H11:H22)</f>
        <v>224</v>
      </c>
    </row>
    <row r="24" spans="1:9" ht="16" thickTop="1"/>
    <row r="27" spans="1:9">
      <c r="C27" s="1" t="s">
        <v>58</v>
      </c>
      <c r="D27" s="1" t="s">
        <v>66</v>
      </c>
      <c r="H27" s="1" t="s">
        <v>58</v>
      </c>
      <c r="I27" s="1" t="s">
        <v>66</v>
      </c>
    </row>
    <row r="29" spans="1:9">
      <c r="A29" t="s">
        <v>56</v>
      </c>
      <c r="C29" s="2">
        <f>((($F$2*$C$9)/16)*$F$3)-($C$23*3)</f>
        <v>948</v>
      </c>
      <c r="D29" s="2">
        <f>C29/3</f>
        <v>316</v>
      </c>
      <c r="H29" s="2">
        <f>((($F$2*$H$9)/16)*$F$3)-($H$23*3)</f>
        <v>2328</v>
      </c>
      <c r="I29" s="2">
        <f>H29/3</f>
        <v>776</v>
      </c>
    </row>
    <row r="30" spans="1:9">
      <c r="A30" t="s">
        <v>57</v>
      </c>
      <c r="C30" s="2">
        <f>((($F$2*$C$9)/16)*$F$3)-($C$23*2)</f>
        <v>1132</v>
      </c>
      <c r="D30" s="2">
        <f>C30/2</f>
        <v>566</v>
      </c>
      <c r="H30" s="2">
        <f>((($F$2*$H$9)/16)*$F$3)-($H$23*2)</f>
        <v>2552</v>
      </c>
      <c r="I30" s="2">
        <f>H30/2</f>
        <v>1276</v>
      </c>
    </row>
    <row r="36" spans="11:11">
      <c r="K36" t="s">
        <v>68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basics</vt:lpstr>
      <vt:lpstr>shopping list</vt:lpstr>
      <vt:lpstr>cost-profit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Alastair Thorne</dc:creator>
  <cp:lastModifiedBy>Alastair Thorne</cp:lastModifiedBy>
  <dcterms:created xsi:type="dcterms:W3CDTF">2016-08-20T16:03:09Z</dcterms:created>
  <dcterms:modified xsi:type="dcterms:W3CDTF">2017-03-08T15:51:32Z</dcterms:modified>
</cp:coreProperties>
</file>